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12000" windowHeight="9000"/>
  </bookViews>
  <sheets>
    <sheet name="CRI-COG" sheetId="2" r:id="rId1"/>
    <sheet name="CFF" sheetId="3" r:id="rId2"/>
  </sheets>
  <definedNames>
    <definedName name="_xlnm.Print_Area" localSheetId="1">CFF!$A$1:$H$54</definedName>
    <definedName name="_xlnm.Print_Area" localSheetId="0">'CRI-COG'!$A$1:$H$32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7" i="2"/>
  <c r="E10" i="3" l="1"/>
  <c r="E7" i="3"/>
  <c r="E4" i="3"/>
  <c r="G44" i="3" l="1"/>
  <c r="F44" i="3"/>
  <c r="D44" i="3"/>
  <c r="C44" i="3"/>
  <c r="H43" i="3"/>
  <c r="G43" i="3"/>
  <c r="F43" i="3"/>
  <c r="D43" i="3"/>
  <c r="C43" i="3"/>
  <c r="G42" i="3"/>
  <c r="F42" i="3"/>
  <c r="D42" i="3"/>
  <c r="C42" i="3"/>
  <c r="G40" i="3"/>
  <c r="F40" i="3"/>
  <c r="D40" i="3"/>
  <c r="C40" i="3"/>
  <c r="H39" i="3"/>
  <c r="G39" i="3"/>
  <c r="F39" i="3"/>
  <c r="D39" i="3"/>
  <c r="C39" i="3"/>
  <c r="H38" i="3"/>
  <c r="G38" i="3"/>
  <c r="F38" i="3"/>
  <c r="D38" i="3"/>
  <c r="C38" i="3"/>
  <c r="G37" i="3"/>
  <c r="F37" i="3"/>
  <c r="D37" i="3"/>
  <c r="C37" i="3"/>
  <c r="G36" i="3"/>
  <c r="F36" i="3"/>
  <c r="D36" i="3"/>
  <c r="C36" i="3"/>
  <c r="H35" i="3"/>
  <c r="G35" i="3"/>
  <c r="F35" i="3"/>
  <c r="D35" i="3"/>
  <c r="C35" i="3"/>
  <c r="G34" i="3"/>
  <c r="F34" i="3"/>
  <c r="D34" i="3"/>
  <c r="C34" i="3"/>
  <c r="C41" i="3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E22" i="3"/>
  <c r="E37" i="3" s="1"/>
  <c r="H21" i="3"/>
  <c r="E21" i="3"/>
  <c r="H20" i="3"/>
  <c r="E20" i="3"/>
  <c r="H19" i="3"/>
  <c r="E19" i="3"/>
  <c r="E34" i="3" s="1"/>
  <c r="G18" i="3"/>
  <c r="F18" i="3"/>
  <c r="F30" i="3" s="1"/>
  <c r="D18" i="3"/>
  <c r="C18" i="3"/>
  <c r="H14" i="3"/>
  <c r="H44" i="3" s="1"/>
  <c r="H41" i="3" s="1"/>
  <c r="E14" i="3"/>
  <c r="E44" i="3" s="1"/>
  <c r="H13" i="3"/>
  <c r="E13" i="3"/>
  <c r="E43" i="3" s="1"/>
  <c r="H12" i="3"/>
  <c r="H42" i="3" s="1"/>
  <c r="E12" i="3"/>
  <c r="E42" i="3" s="1"/>
  <c r="G11" i="3"/>
  <c r="F11" i="3"/>
  <c r="D11" i="3"/>
  <c r="C11" i="3"/>
  <c r="H10" i="3"/>
  <c r="E40" i="3"/>
  <c r="H9" i="3"/>
  <c r="E9" i="3"/>
  <c r="E39" i="3" s="1"/>
  <c r="H8" i="3"/>
  <c r="E8" i="3"/>
  <c r="E38" i="3" s="1"/>
  <c r="H7" i="3"/>
  <c r="H6" i="3"/>
  <c r="E6" i="3"/>
  <c r="E36" i="3" s="1"/>
  <c r="H5" i="3"/>
  <c r="E5" i="3"/>
  <c r="E35" i="3" s="1"/>
  <c r="H4" i="3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H18" i="2"/>
  <c r="E18" i="2"/>
  <c r="H17" i="2"/>
  <c r="H16" i="2"/>
  <c r="E16" i="2"/>
  <c r="H15" i="2"/>
  <c r="E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F3" i="2"/>
  <c r="D3" i="2"/>
  <c r="C3" i="2"/>
  <c r="G24" i="2" l="1"/>
  <c r="H36" i="3"/>
  <c r="H34" i="3"/>
  <c r="H40" i="3"/>
  <c r="H37" i="3"/>
  <c r="C33" i="3"/>
  <c r="C45" i="3" s="1"/>
  <c r="G33" i="3"/>
  <c r="D33" i="3"/>
  <c r="F24" i="2"/>
  <c r="D41" i="3"/>
  <c r="F41" i="3"/>
  <c r="E41" i="3"/>
  <c r="G41" i="3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H33" i="3" l="1"/>
  <c r="H45" i="3" s="1"/>
  <c r="F45" i="3"/>
  <c r="G45" i="3"/>
  <c r="D45" i="3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<sst xmlns="http://schemas.openxmlformats.org/spreadsheetml/2006/main" count="102" uniqueCount="57">
  <si>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</si>
  <si>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</si>
  <si>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</si>
  <si>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</si>
  <si>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</si>
  <si>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</si>
  <si>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</si>
  <si>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</si>
  <si>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</si>
  <si>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</si>
  <si>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</si>
  <si>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</si>
  <si>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</si>
  <si>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</si>
  <si>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</si>
  <si>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</si>
  <si>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</si>
  <si>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</si>
  <si>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</si>
  <si>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</si>
  <si>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</si>
  <si>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</si>
  <si>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</si>
  <si>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</si>
  <si>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</si>
  <si>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</si>
  <si>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</si>
  <si>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</si>
  <si>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</si>
  <si>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</si>
  <si>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</si>
  <si>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</si>
  <si>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</si>
  <si>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</si>
  <si>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</si>
  <si>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</si>
  <si>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</si>
  <si>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</si>
  <si>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</si>
  <si>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</si>
  <si>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</si>
  <si>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</si>
  <si>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</si>
  <si>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</si>
  <si>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</si>
  <si>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</si>
  <si>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</si>
  <si>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</si>
  <si>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</si>
  <si>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“Bajo protesta de decir verdad declaramos que los Estados Financieros y sus notas, son razonablemente correctos y son responsabilidad del emisor”</t>
  </si>
  <si>
    <t xml:space="preserve">        Director General
Arq. Sergio Martínez León</t>
  </si>
  <si>
    <t>Coordinador Administrativo
CP. Alejandro García González</t>
  </si>
  <si>
    <t>“Bajo protesta de decir verdad declaramos que los Estados Financieros y sus notas, son razonablemente correctos y son</t>
  </si>
  <si>
    <t>responsabilidad del emisor”</t>
  </si>
  <si>
    <t xml:space="preserve">  Director General
Arq. Sergio Martínez León</t>
  </si>
  <si>
    <t>Instituto Municipal de Investigación, Planeación y Estadística para el Municipio de Celaya, Guanajuato
Flujo de Fondos (Rubro y Capítulo)
Del 1 de Enero al 31 de Diciembre de 2022</t>
  </si>
  <si>
    <t>Instituto Municipal de Investigación, Planeación y Estadística para el Municipio de Celaya, Guanajuato
Flujo de Fondos (Fuente de Financiamiento)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</si>
</sst>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0" xfId="3" applyFont="1" applyAlignment="1" applyProtection="1">
      <alignment vertical="top"/>
      <protection locked="0"/>
    </xf>
    <xf numFmtId="0" fontId="0" fillId="0" borderId="0" xfId="0" applyFont="1"/>
    <xf numFmtId="0" fontId="4" fillId="0" borderId="0" xfId="3" applyFont="1" applyBorder="1" applyAlignment="1" applyProtection="1">
      <alignment horizontal="left" vertical="top" wrapText="1" indent="2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161925</xdr:rowOff>
    </xdr:from>
    <xdr:to>
      <xdr:col>1</xdr:col>
      <xdr:colOff>1695450</xdr:colOff>
      <xdr:row>30</xdr:row>
      <xdr:rowOff>161926</xdr:rowOff>
    </xdr:to>
    <xdr:cxnSp macro="">
      <xdr:nvCxnSpPr>
        <xdr:cNvPr id="4" name="1 Conector recto"/>
        <xdr:cNvCxnSpPr/>
      </xdr:nvCxnSpPr>
      <xdr:spPr>
        <a:xfrm>
          <a:off x="0" y="7096125"/>
          <a:ext cx="1695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971550</xdr:colOff>
      <xdr:row>30</xdr:row>
      <xdr:rowOff>161925</xdr:rowOff>
    </xdr:from>
    <xdr:to>
      <xdr:col>4</xdr:col>
      <xdr:colOff>304800</xdr:colOff>
      <xdr:row>30</xdr:row>
      <xdr:rowOff>161926</xdr:rowOff>
    </xdr:to>
    <xdr:cxnSp macro="">
      <xdr:nvCxnSpPr>
        <xdr:cNvPr id="5" name="1 Conector recto"/>
        <xdr:cNvCxnSpPr/>
      </xdr:nvCxnSpPr>
      <xdr:spPr>
        <a:xfrm>
          <a:off x="3905250" y="7096125"/>
          <a:ext cx="1695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161925</xdr:rowOff>
    </xdr:from>
    <xdr:to>
      <xdr:col>1</xdr:col>
      <xdr:colOff>1695450</xdr:colOff>
      <xdr:row>52</xdr:row>
      <xdr:rowOff>161926</xdr:rowOff>
    </xdr:to>
    <xdr:cxnSp macro="">
      <xdr:nvCxnSpPr>
        <xdr:cNvPr id="5" name="1 Conector recto"/>
        <xdr:cNvCxnSpPr/>
      </xdr:nvCxnSpPr>
      <xdr:spPr>
        <a:xfrm>
          <a:off x="0" y="7096125"/>
          <a:ext cx="1695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133350</xdr:rowOff>
    </xdr:from>
    <xdr:to>
      <xdr:col>7</xdr:col>
      <xdr:colOff>742950</xdr:colOff>
      <xdr:row>53</xdr:row>
      <xdr:rowOff>0</xdr:rowOff>
    </xdr:to>
    <xdr:cxnSp macro="">
      <xdr:nvCxnSpPr>
        <xdr:cNvPr id="6" name="1 Conector recto"/>
        <xdr:cNvCxnSpPr/>
      </xdr:nvCxnSpPr>
      <xdr:spPr>
        <a:xfrm flipV="1">
          <a:off x="4600575" y="8715375"/>
          <a:ext cx="15049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Normal="100" workbookViewId="0">
      <selection activeCell="G7" sqref="G7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41" t="s">
        <v>55</v>
      </c>
      <c r="B1" s="42"/>
      <c r="C1" s="42"/>
      <c r="D1" s="42"/>
      <c r="E1" s="42"/>
      <c r="F1" s="42"/>
      <c r="G1" s="42"/>
      <c r="H1" s="43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15479132</v>
      </c>
      <c r="D3" s="4">
        <f t="shared" ref="D3:H3" si="0">SUM(D4:D13)</f>
        <v>2308830.02</v>
      </c>
      <c r="E3" s="4">
        <f t="shared" si="0"/>
        <v>17787962.02</v>
      </c>
      <c r="F3" s="4">
        <f t="shared" si="0"/>
        <v>16621487.819999998</v>
      </c>
      <c r="G3" s="4">
        <f t="shared" si="0"/>
        <v>16621487.819999998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170000</v>
      </c>
      <c r="D10" s="7">
        <v>0</v>
      </c>
      <c r="E10" s="7">
        <f t="shared" si="1"/>
        <v>170000</v>
      </c>
      <c r="F10" s="7">
        <v>169606.68</v>
      </c>
      <c r="G10" s="7">
        <v>169606.68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15309132</v>
      </c>
      <c r="D12" s="7">
        <v>2303390</v>
      </c>
      <c r="E12" s="7">
        <f t="shared" si="1"/>
        <v>17612522</v>
      </c>
      <c r="F12" s="7">
        <v>16446441.119999999</v>
      </c>
      <c r="G12" s="7">
        <v>16446441.119999999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5440.02</v>
      </c>
      <c r="E13" s="7">
        <f t="shared" si="1"/>
        <v>5440.02</v>
      </c>
      <c r="F13" s="7">
        <v>5440.02</v>
      </c>
      <c r="G13" s="7">
        <v>5440.02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15479131.999999998</v>
      </c>
      <c r="D14" s="10">
        <f t="shared" ref="D14:H14" si="3">SUM(D15:D23)</f>
        <v>2308830.02</v>
      </c>
      <c r="E14" s="10">
        <f t="shared" si="3"/>
        <v>17787962.02</v>
      </c>
      <c r="F14" s="10">
        <f t="shared" si="3"/>
        <v>16621487.82</v>
      </c>
      <c r="G14" s="10">
        <f t="shared" si="3"/>
        <v>16270322.460000001</v>
      </c>
      <c r="H14" s="10">
        <f t="shared" si="3"/>
        <v>351165.35999999975</v>
      </c>
    </row>
    <row r="15" spans="1:8" x14ac:dyDescent="0.2">
      <c r="A15" s="8">
        <v>1000</v>
      </c>
      <c r="B15" s="6" t="s">
        <v>20</v>
      </c>
      <c r="C15" s="34">
        <v>13098276.689999999</v>
      </c>
      <c r="D15" s="7">
        <v>257713.72</v>
      </c>
      <c r="E15" s="7">
        <f t="shared" ref="E15:E23" si="4">+C15+D15</f>
        <v>13355990.41</v>
      </c>
      <c r="F15" s="7">
        <v>12996357.15</v>
      </c>
      <c r="G15" s="7">
        <v>12698265.640000001</v>
      </c>
      <c r="H15" s="7">
        <f t="shared" ref="H15:H23" si="5">+F15-G15</f>
        <v>298091.50999999978</v>
      </c>
    </row>
    <row r="16" spans="1:8" x14ac:dyDescent="0.2">
      <c r="A16" s="5">
        <v>2000</v>
      </c>
      <c r="B16" s="6" t="s">
        <v>21</v>
      </c>
      <c r="C16" s="34">
        <v>609760.19999999995</v>
      </c>
      <c r="D16" s="7">
        <v>59165.07</v>
      </c>
      <c r="E16" s="7">
        <f t="shared" si="4"/>
        <v>668925.2699999999</v>
      </c>
      <c r="F16" s="7">
        <v>651571.34</v>
      </c>
      <c r="G16" s="7">
        <v>648971.49</v>
      </c>
      <c r="H16" s="7">
        <f t="shared" si="5"/>
        <v>2599.8499999999767</v>
      </c>
    </row>
    <row r="17" spans="1:8" x14ac:dyDescent="0.2">
      <c r="A17" s="8">
        <v>3000</v>
      </c>
      <c r="B17" s="6" t="s">
        <v>22</v>
      </c>
      <c r="C17" s="34">
        <v>1601895.11</v>
      </c>
      <c r="D17" s="7">
        <v>1137286.3700000001</v>
      </c>
      <c r="E17" s="7">
        <f t="shared" si="4"/>
        <v>2739181.4800000004</v>
      </c>
      <c r="F17" s="7">
        <v>1949694.47</v>
      </c>
      <c r="G17" s="7">
        <v>1899220.47</v>
      </c>
      <c r="H17" s="7">
        <f t="shared" si="5"/>
        <v>50474</v>
      </c>
    </row>
    <row r="18" spans="1:8" x14ac:dyDescent="0.2">
      <c r="A18" s="5">
        <v>4000</v>
      </c>
      <c r="B18" s="6" t="s">
        <v>17</v>
      </c>
      <c r="C18" s="34">
        <v>0</v>
      </c>
      <c r="D18" s="7">
        <v>0</v>
      </c>
      <c r="E18" s="7">
        <f t="shared" si="4"/>
        <v>0</v>
      </c>
      <c r="F18" s="7">
        <v>0</v>
      </c>
      <c r="G18" s="7">
        <v>0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34">
        <v>169200</v>
      </c>
      <c r="D19" s="7">
        <v>854664.86</v>
      </c>
      <c r="E19" s="7">
        <f t="shared" si="4"/>
        <v>1023864.86</v>
      </c>
      <c r="F19" s="7">
        <v>1023864.86</v>
      </c>
      <c r="G19" s="7">
        <v>1023864.86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si="4"/>
        <v>0</v>
      </c>
      <c r="F20" s="7">
        <v>0</v>
      </c>
      <c r="G20" s="7">
        <v>0</v>
      </c>
      <c r="H20" s="7">
        <f t="shared" si="5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0</v>
      </c>
      <c r="G24" s="15">
        <f t="shared" si="6"/>
        <v>351165.35999999754</v>
      </c>
      <c r="H24" s="15">
        <f t="shared" si="6"/>
        <v>-351165.35999999975</v>
      </c>
    </row>
    <row r="26" spans="1:8" x14ac:dyDescent="0.2">
      <c r="A26" s="35" t="s">
        <v>49</v>
      </c>
    </row>
    <row r="31" spans="1:8" ht="15" x14ac:dyDescent="0.25">
      <c r="B31" s="33"/>
      <c r="C31" s="35"/>
      <c r="D31" s="36"/>
      <c r="E31" s="37"/>
    </row>
    <row r="32" spans="1:8" ht="45" x14ac:dyDescent="0.25">
      <c r="B32" s="38" t="s">
        <v>50</v>
      </c>
      <c r="C32" s="35"/>
      <c r="D32" s="39" t="s">
        <v>51</v>
      </c>
      <c r="E32" s="37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4:H9 E18:F18 E11 E10 H10 E13 E12 H12 H13 H11 E15 H15 E16 H16 H17 E20:H23 H19 H18 E17 E19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Normal="100" workbookViewId="0">
      <selection activeCell="L28" sqref="L28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41" t="s">
        <v>56</v>
      </c>
      <c r="B1" s="42"/>
      <c r="C1" s="42"/>
      <c r="D1" s="42"/>
      <c r="E1" s="42"/>
      <c r="F1" s="42"/>
      <c r="G1" s="42"/>
      <c r="H1" s="43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15479132</v>
      </c>
      <c r="D3" s="16">
        <f t="shared" si="0"/>
        <v>2308830.02</v>
      </c>
      <c r="E3" s="16">
        <f t="shared" si="0"/>
        <v>17787962.02</v>
      </c>
      <c r="F3" s="16">
        <f t="shared" si="0"/>
        <v>16621487.819999998</v>
      </c>
      <c r="G3" s="16">
        <f t="shared" si="0"/>
        <v>16621487.819999998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15309132</v>
      </c>
      <c r="D4" s="7">
        <v>2303390</v>
      </c>
      <c r="E4" s="7">
        <f t="shared" ref="E4" si="1">+C4+D4</f>
        <v>17612522</v>
      </c>
      <c r="F4" s="7">
        <v>16446441.119999999</v>
      </c>
      <c r="G4" s="7">
        <v>16446441.119999999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ref="E5:E10" si="3">+C5+D5</f>
        <v>0</v>
      </c>
      <c r="F5" s="7">
        <v>0</v>
      </c>
      <c r="G5" s="7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3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7">
        <v>170000</v>
      </c>
      <c r="D7" s="7">
        <v>0</v>
      </c>
      <c r="E7" s="7">
        <f t="shared" si="3"/>
        <v>170000</v>
      </c>
      <c r="F7" s="7">
        <v>169606.68</v>
      </c>
      <c r="G7" s="7">
        <v>169606.68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3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3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5440.02</v>
      </c>
      <c r="E10" s="7">
        <f t="shared" si="3"/>
        <v>5440.02</v>
      </c>
      <c r="F10" s="7">
        <v>5440.02</v>
      </c>
      <c r="G10" s="7">
        <v>5440.02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4">SUM(D12:D14)</f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5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5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5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15479132</v>
      </c>
      <c r="D15" s="24">
        <f t="shared" ref="D15:H15" si="6">D3+D11</f>
        <v>2308830.02</v>
      </c>
      <c r="E15" s="24">
        <f t="shared" si="6"/>
        <v>17787962.02</v>
      </c>
      <c r="F15" s="24">
        <f t="shared" si="6"/>
        <v>16621487.819999998</v>
      </c>
      <c r="G15" s="24">
        <f t="shared" si="6"/>
        <v>16621487.819999998</v>
      </c>
      <c r="H15" s="24">
        <f t="shared" si="6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7">SUM(C19:C25)</f>
        <v>15479132</v>
      </c>
      <c r="D18" s="16">
        <f t="shared" si="7"/>
        <v>2308830.02</v>
      </c>
      <c r="E18" s="16">
        <f t="shared" si="7"/>
        <v>17787962.02</v>
      </c>
      <c r="F18" s="16">
        <f t="shared" si="7"/>
        <v>16621487.819999998</v>
      </c>
      <c r="G18" s="16">
        <f t="shared" si="7"/>
        <v>16621487.819999998</v>
      </c>
      <c r="H18" s="16">
        <f t="shared" si="7"/>
        <v>0</v>
      </c>
    </row>
    <row r="19" spans="1:8" x14ac:dyDescent="0.2">
      <c r="A19" s="17">
        <v>11</v>
      </c>
      <c r="B19" s="18" t="s">
        <v>35</v>
      </c>
      <c r="C19" s="7">
        <v>15309132</v>
      </c>
      <c r="D19" s="7">
        <v>2303390</v>
      </c>
      <c r="E19" s="7">
        <f t="shared" ref="E19:E25" si="8">+C19+D19</f>
        <v>17612522</v>
      </c>
      <c r="F19" s="7">
        <v>16446441.119999999</v>
      </c>
      <c r="G19" s="7">
        <v>16446441.119999999</v>
      </c>
      <c r="H19" s="7">
        <f t="shared" ref="H19:H25" si="9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8"/>
        <v>0</v>
      </c>
      <c r="F20" s="7">
        <v>0</v>
      </c>
      <c r="G20" s="7">
        <v>0</v>
      </c>
      <c r="H20" s="7">
        <f t="shared" si="9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8"/>
        <v>0</v>
      </c>
      <c r="F21" s="7">
        <v>0</v>
      </c>
      <c r="G21" s="7">
        <v>0</v>
      </c>
      <c r="H21" s="7">
        <f t="shared" si="9"/>
        <v>0</v>
      </c>
    </row>
    <row r="22" spans="1:8" x14ac:dyDescent="0.2">
      <c r="A22" s="17">
        <v>14</v>
      </c>
      <c r="B22" s="18" t="s">
        <v>38</v>
      </c>
      <c r="C22" s="7">
        <v>170000</v>
      </c>
      <c r="D22" s="7">
        <v>0</v>
      </c>
      <c r="E22" s="7">
        <f t="shared" si="8"/>
        <v>170000</v>
      </c>
      <c r="F22" s="7">
        <v>169606.68</v>
      </c>
      <c r="G22" s="7">
        <v>169606.68</v>
      </c>
      <c r="H22" s="7">
        <f t="shared" si="9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8"/>
        <v>0</v>
      </c>
      <c r="F23" s="7">
        <v>0</v>
      </c>
      <c r="G23" s="7">
        <v>0</v>
      </c>
      <c r="H23" s="7">
        <f t="shared" si="9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8"/>
        <v>0</v>
      </c>
      <c r="F24" s="7">
        <v>0</v>
      </c>
      <c r="G24" s="7">
        <v>0</v>
      </c>
      <c r="H24" s="7">
        <f t="shared" si="9"/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5440.02</v>
      </c>
      <c r="E25" s="7">
        <f t="shared" si="8"/>
        <v>5440.02</v>
      </c>
      <c r="F25" s="7">
        <v>5440.02</v>
      </c>
      <c r="G25" s="7">
        <v>5440.02</v>
      </c>
      <c r="H25" s="7">
        <f t="shared" si="9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10">SUM(D27:D29)</f>
        <v>0</v>
      </c>
      <c r="E26" s="16">
        <f t="shared" si="10"/>
        <v>0</v>
      </c>
      <c r="F26" s="16">
        <f t="shared" si="10"/>
        <v>0</v>
      </c>
      <c r="G26" s="16">
        <f t="shared" si="10"/>
        <v>0</v>
      </c>
      <c r="H26" s="16">
        <f t="shared" si="10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1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1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1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15479132</v>
      </c>
      <c r="D30" s="24">
        <f t="shared" ref="D30:H30" si="12">D18+D26</f>
        <v>2308830.02</v>
      </c>
      <c r="E30" s="24">
        <f t="shared" si="12"/>
        <v>17787962.02</v>
      </c>
      <c r="F30" s="24">
        <f t="shared" si="12"/>
        <v>16621487.819999998</v>
      </c>
      <c r="G30" s="24">
        <f t="shared" si="12"/>
        <v>16621487.819999998</v>
      </c>
      <c r="H30" s="24">
        <f t="shared" si="12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3">SUM(C34:C40)</f>
        <v>0</v>
      </c>
      <c r="D33" s="16">
        <f t="shared" si="13"/>
        <v>0</v>
      </c>
      <c r="E33" s="16">
        <f t="shared" si="13"/>
        <v>0</v>
      </c>
      <c r="F33" s="16">
        <f t="shared" si="13"/>
        <v>0</v>
      </c>
      <c r="G33" s="16">
        <f t="shared" si="13"/>
        <v>0</v>
      </c>
      <c r="H33" s="16">
        <f t="shared" si="13"/>
        <v>0</v>
      </c>
    </row>
    <row r="34" spans="1:8" x14ac:dyDescent="0.2">
      <c r="A34" s="17">
        <v>11</v>
      </c>
      <c r="B34" s="18" t="s">
        <v>35</v>
      </c>
      <c r="C34" s="7">
        <f t="shared" ref="C34:H34" si="14">C4-C19</f>
        <v>0</v>
      </c>
      <c r="D34" s="7">
        <f t="shared" si="14"/>
        <v>0</v>
      </c>
      <c r="E34" s="7">
        <f t="shared" si="14"/>
        <v>0</v>
      </c>
      <c r="F34" s="7">
        <f t="shared" si="14"/>
        <v>0</v>
      </c>
      <c r="G34" s="7">
        <f t="shared" si="14"/>
        <v>0</v>
      </c>
      <c r="H34" s="7">
        <f t="shared" si="14"/>
        <v>0</v>
      </c>
    </row>
    <row r="35" spans="1:8" x14ac:dyDescent="0.2">
      <c r="A35" s="17">
        <v>12</v>
      </c>
      <c r="B35" s="18" t="s">
        <v>36</v>
      </c>
      <c r="C35" s="7">
        <f t="shared" ref="C35:H35" si="15">C5-C20</f>
        <v>0</v>
      </c>
      <c r="D35" s="7">
        <f t="shared" si="15"/>
        <v>0</v>
      </c>
      <c r="E35" s="7">
        <f t="shared" si="15"/>
        <v>0</v>
      </c>
      <c r="F35" s="7">
        <f t="shared" si="15"/>
        <v>0</v>
      </c>
      <c r="G35" s="7">
        <f t="shared" si="15"/>
        <v>0</v>
      </c>
      <c r="H35" s="7">
        <f t="shared" si="15"/>
        <v>0</v>
      </c>
    </row>
    <row r="36" spans="1:8" x14ac:dyDescent="0.2">
      <c r="A36" s="17">
        <v>13</v>
      </c>
      <c r="B36" s="18" t="s">
        <v>37</v>
      </c>
      <c r="C36" s="7">
        <f t="shared" ref="C36:H36" si="16">C6-C21</f>
        <v>0</v>
      </c>
      <c r="D36" s="7">
        <f t="shared" si="16"/>
        <v>0</v>
      </c>
      <c r="E36" s="7">
        <f t="shared" si="16"/>
        <v>0</v>
      </c>
      <c r="F36" s="7">
        <f t="shared" si="16"/>
        <v>0</v>
      </c>
      <c r="G36" s="7">
        <f t="shared" si="16"/>
        <v>0</v>
      </c>
      <c r="H36" s="7">
        <f t="shared" si="16"/>
        <v>0</v>
      </c>
    </row>
    <row r="37" spans="1:8" x14ac:dyDescent="0.2">
      <c r="A37" s="17">
        <v>14</v>
      </c>
      <c r="B37" s="18" t="s">
        <v>38</v>
      </c>
      <c r="C37" s="7">
        <f t="shared" ref="C37:H37" si="17">C7-C22</f>
        <v>0</v>
      </c>
      <c r="D37" s="7">
        <f t="shared" si="17"/>
        <v>0</v>
      </c>
      <c r="E37" s="7">
        <f t="shared" si="17"/>
        <v>0</v>
      </c>
      <c r="F37" s="7">
        <f t="shared" si="17"/>
        <v>0</v>
      </c>
      <c r="G37" s="7">
        <f t="shared" si="17"/>
        <v>0</v>
      </c>
      <c r="H37" s="7">
        <f t="shared" si="17"/>
        <v>0</v>
      </c>
    </row>
    <row r="38" spans="1:8" x14ac:dyDescent="0.2">
      <c r="A38" s="17">
        <v>15</v>
      </c>
      <c r="B38" s="18" t="s">
        <v>39</v>
      </c>
      <c r="C38" s="7">
        <f t="shared" ref="C38:H38" si="18">C8-C23</f>
        <v>0</v>
      </c>
      <c r="D38" s="7">
        <f t="shared" si="18"/>
        <v>0</v>
      </c>
      <c r="E38" s="7">
        <f t="shared" si="18"/>
        <v>0</v>
      </c>
      <c r="F38" s="7">
        <f t="shared" si="18"/>
        <v>0</v>
      </c>
      <c r="G38" s="7">
        <f t="shared" si="18"/>
        <v>0</v>
      </c>
      <c r="H38" s="7">
        <f t="shared" si="18"/>
        <v>0</v>
      </c>
    </row>
    <row r="39" spans="1:8" x14ac:dyDescent="0.2">
      <c r="A39" s="17">
        <v>16</v>
      </c>
      <c r="B39" s="18" t="s">
        <v>40</v>
      </c>
      <c r="C39" s="7">
        <f t="shared" ref="C39:H39" si="19">C9-C24</f>
        <v>0</v>
      </c>
      <c r="D39" s="7">
        <f t="shared" si="19"/>
        <v>0</v>
      </c>
      <c r="E39" s="7">
        <f t="shared" si="19"/>
        <v>0</v>
      </c>
      <c r="F39" s="7">
        <f t="shared" si="19"/>
        <v>0</v>
      </c>
      <c r="G39" s="7">
        <f t="shared" si="19"/>
        <v>0</v>
      </c>
      <c r="H39" s="7">
        <f t="shared" si="19"/>
        <v>0</v>
      </c>
    </row>
    <row r="40" spans="1:8" x14ac:dyDescent="0.2">
      <c r="A40" s="17">
        <v>17</v>
      </c>
      <c r="B40" s="18" t="s">
        <v>41</v>
      </c>
      <c r="C40" s="7">
        <f t="shared" ref="C40:H40" si="20">C10-C25</f>
        <v>0</v>
      </c>
      <c r="D40" s="7">
        <f t="shared" si="20"/>
        <v>0</v>
      </c>
      <c r="E40" s="7">
        <f t="shared" si="20"/>
        <v>0</v>
      </c>
      <c r="F40" s="7">
        <f t="shared" si="20"/>
        <v>0</v>
      </c>
      <c r="G40" s="7">
        <f t="shared" si="20"/>
        <v>0</v>
      </c>
      <c r="H40" s="7">
        <f t="shared" si="20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1">SUM(D42:D44)</f>
        <v>0</v>
      </c>
      <c r="E41" s="16">
        <f t="shared" si="21"/>
        <v>0</v>
      </c>
      <c r="F41" s="16">
        <f t="shared" si="21"/>
        <v>0</v>
      </c>
      <c r="G41" s="16">
        <f t="shared" si="21"/>
        <v>0</v>
      </c>
      <c r="H41" s="16">
        <f t="shared" si="21"/>
        <v>0</v>
      </c>
    </row>
    <row r="42" spans="1:8" x14ac:dyDescent="0.2">
      <c r="A42" s="17">
        <v>25</v>
      </c>
      <c r="B42" s="18" t="s">
        <v>39</v>
      </c>
      <c r="C42" s="7">
        <f t="shared" ref="C42:H42" si="22">C12-C27</f>
        <v>0</v>
      </c>
      <c r="D42" s="7">
        <f t="shared" si="22"/>
        <v>0</v>
      </c>
      <c r="E42" s="7">
        <f t="shared" si="22"/>
        <v>0</v>
      </c>
      <c r="F42" s="7">
        <f t="shared" si="22"/>
        <v>0</v>
      </c>
      <c r="G42" s="7">
        <f t="shared" si="22"/>
        <v>0</v>
      </c>
      <c r="H42" s="7">
        <f t="shared" si="22"/>
        <v>0</v>
      </c>
    </row>
    <row r="43" spans="1:8" x14ac:dyDescent="0.2">
      <c r="A43" s="17">
        <v>26</v>
      </c>
      <c r="B43" s="18" t="s">
        <v>40</v>
      </c>
      <c r="C43" s="7">
        <f t="shared" ref="C43:H43" si="23">C13-C28</f>
        <v>0</v>
      </c>
      <c r="D43" s="7">
        <f t="shared" si="23"/>
        <v>0</v>
      </c>
      <c r="E43" s="7">
        <f t="shared" si="23"/>
        <v>0</v>
      </c>
      <c r="F43" s="7">
        <f t="shared" si="23"/>
        <v>0</v>
      </c>
      <c r="G43" s="7">
        <f t="shared" si="23"/>
        <v>0</v>
      </c>
      <c r="H43" s="7">
        <f t="shared" si="23"/>
        <v>0</v>
      </c>
    </row>
    <row r="44" spans="1:8" x14ac:dyDescent="0.2">
      <c r="A44" s="20">
        <v>27</v>
      </c>
      <c r="B44" s="21" t="s">
        <v>43</v>
      </c>
      <c r="C44" s="7">
        <f t="shared" ref="C44:H44" si="24">C14-C29</f>
        <v>0</v>
      </c>
      <c r="D44" s="7">
        <f t="shared" si="24"/>
        <v>0</v>
      </c>
      <c r="E44" s="7">
        <f t="shared" si="24"/>
        <v>0</v>
      </c>
      <c r="F44" s="7">
        <f t="shared" si="24"/>
        <v>0</v>
      </c>
      <c r="G44" s="7">
        <f t="shared" si="24"/>
        <v>0</v>
      </c>
      <c r="H44" s="7">
        <f t="shared" si="24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25">D33+D41</f>
        <v>0</v>
      </c>
      <c r="E45" s="24">
        <f t="shared" si="25"/>
        <v>0</v>
      </c>
      <c r="F45" s="24">
        <f t="shared" si="25"/>
        <v>0</v>
      </c>
      <c r="G45" s="24">
        <f t="shared" si="25"/>
        <v>0</v>
      </c>
      <c r="H45" s="24">
        <f t="shared" si="25"/>
        <v>0</v>
      </c>
    </row>
    <row r="47" spans="1:8" x14ac:dyDescent="0.2">
      <c r="A47" s="40" t="s">
        <v>52</v>
      </c>
    </row>
    <row r="48" spans="1:8" x14ac:dyDescent="0.2">
      <c r="A48" s="40" t="s">
        <v>53</v>
      </c>
    </row>
    <row r="53" spans="2:8" x14ac:dyDescent="0.2">
      <c r="B53" s="33"/>
      <c r="G53" s="36"/>
    </row>
    <row r="54" spans="2:8" ht="45.75" customHeight="1" x14ac:dyDescent="0.2">
      <c r="B54" s="39" t="s">
        <v>54</v>
      </c>
      <c r="G54" s="44" t="s">
        <v>51</v>
      </c>
      <c r="H54" s="44"/>
    </row>
  </sheetData>
  <mergeCells count="2">
    <mergeCell ref="A1:H1"/>
    <mergeCell ref="G54:H5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ignoredErrors>
    <ignoredError sqref="C3:H3 C45:H45 C27:H32 C26:D26 C12:H17 C11:D11 C18:H18 C33:H33 C34:H40 C42:H44 C5:H6 H4 E4 C8:H9 H7 E7 C10 H10 E10 C20:E21 E19 H19 C25 E25 C23:H24 D22:E22 H25 H22 H20:H21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2022-04-21T18:44:21Z</cp:lastPrinted>
  <dcterms:created xsi:type="dcterms:W3CDTF">2017-12-20T04:54:53Z</dcterms:created>
  <dcterms:modified xsi:type="dcterms:W3CDTF">2023-01-11T15:22:46Z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