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AE9A9C73-1088-4C61-A6DC-BCA13F7333AA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91029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40" i="4"/>
  <c r="E40" i="4"/>
  <c r="C40" i="4"/>
  <c r="B40" i="4"/>
  <c r="G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5" i="4"/>
  <c r="F16" i="4"/>
  <c r="E16" i="4"/>
  <c r="C16" i="4"/>
  <c r="B16" i="4"/>
  <c r="D16" i="4" l="1"/>
  <c r="G31" i="4"/>
  <c r="D31" i="4"/>
  <c r="D21" i="4"/>
  <c r="G21" i="4"/>
  <c r="G16" i="4"/>
  <c r="G17" i="4" s="1"/>
  <c r="G40" i="4"/>
  <c r="G41" i="4" s="1"/>
  <c r="D40" i="4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<sst xmlns="http://schemas.openxmlformats.org/spreadsheetml/2006/main" count="65" uniqueCount="42">
  <si>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</si>
  <si>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</si>
  <si>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</si>
  <si>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</si>
  <si>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</si>
  <si>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</si>
  <si>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</si>
  <si>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</si>
  <si>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</si>
  <si>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</si>
  <si>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</si>
  <si>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</si>
  <si>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</si>
  <si>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</si>
  <si>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</si>
  <si>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</si>
  <si>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</si>
  <si>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</si>
  <si>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</si>
  <si>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</si>
  <si>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</si>
  <si>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</si>
  <si>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</si>
  <si>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</si>
  <si>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</si>
  <si>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</si>
  <si>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</si>
  <si>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</si>
  <si>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</si>
  <si>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</si>
  <si>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</si>
  <si>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</si>
  <si>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</si>
  <si>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</si>
  <si>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</si>
  <si>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</si>
  <si>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</si>
  <si>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</si>
  <si>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</si>
  <si>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Director General
Arq. Sergio Martínez León</t>
  </si>
  <si>
    <t>Coordinador Administrativo
CP. Alejandro García González</t>
  </si>
  <si>
    <t>Instituto Municipal de Investigación, Planeación y Estadística
Estado Analítico de Ingresos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</si>
</sst>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5" xfId="8" quotePrefix="1" applyFont="1" applyFill="1" applyBorder="1" applyAlignment="1">
      <alignment horizontal="center" vertical="center" wrapText="1"/>
    </xf>
    <xf numFmtId="0" fontId="9" fillId="2" borderId="2" xfId="8" quotePrefix="1" applyFont="1" applyFill="1" applyBorder="1" applyAlignment="1">
      <alignment horizontal="center" vertical="center" wrapText="1"/>
    </xf>
    <xf numFmtId="4" fontId="4" fillId="0" borderId="8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8" fillId="0" borderId="6" xfId="8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4" fontId="9" fillId="0" borderId="2" xfId="18" applyNumberFormat="1" applyFont="1" applyBorder="1" applyAlignment="1" applyProtection="1">
      <alignment vertical="top"/>
      <protection locked="0"/>
    </xf>
    <xf numFmtId="4" fontId="4" fillId="0" borderId="7" xfId="1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Protection="1">
      <protection locked="0"/>
    </xf>
    <xf numFmtId="4" fontId="4" fillId="0" borderId="9" xfId="18" applyNumberFormat="1" applyFont="1" applyBorder="1" applyAlignment="1" applyProtection="1">
      <alignment vertical="top"/>
      <protection locked="0"/>
    </xf>
    <xf numFmtId="4" fontId="9" fillId="0" borderId="8" xfId="18" applyNumberFormat="1" applyFont="1" applyBorder="1" applyAlignment="1" applyProtection="1">
      <alignment vertical="top"/>
      <protection locked="0"/>
    </xf>
    <xf numFmtId="0" fontId="13" fillId="0" borderId="0" xfId="18" applyFont="1" applyAlignment="1" applyProtection="1">
      <alignment vertical="top"/>
      <protection locked="0"/>
    </xf>
    <xf numFmtId="0" fontId="4" fillId="0" borderId="0" xfId="19" applyFont="1" applyFill="1" applyBorder="1" applyAlignment="1" applyProtection="1">
      <alignment vertical="top"/>
      <protection locked="0"/>
    </xf>
    <xf numFmtId="0" fontId="4" fillId="0" borderId="0" xfId="19" applyFont="1" applyFill="1" applyBorder="1" applyAlignment="1" applyProtection="1">
      <alignment horizontal="center" vertical="top" wrapText="1"/>
      <protection locked="0"/>
    </xf>
    <xf numFmtId="4" fontId="9" fillId="0" borderId="7" xfId="18" applyNumberFormat="1" applyFont="1" applyBorder="1" applyAlignment="1" applyProtection="1">
      <alignment vertical="top"/>
      <protection locked="0"/>
    </xf>
    <xf numFmtId="4" fontId="8" fillId="0" borderId="9" xfId="18" applyNumberFormat="1" applyFont="1" applyBorder="1" applyAlignment="1" applyProtection="1">
      <alignment vertical="top"/>
      <protection locked="0"/>
    </xf>
    <xf numFmtId="4" fontId="9" fillId="0" borderId="9" xfId="18" applyNumberFormat="1" applyFont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horizontal="left" vertical="top" wrapText="1" indent="1"/>
      <protection locked="0"/>
    </xf>
    <xf numFmtId="0" fontId="8" fillId="0" borderId="9" xfId="8" applyFont="1" applyBorder="1" applyAlignment="1" applyProtection="1">
      <alignment horizontal="left" vertical="top" wrapText="1" indent="1"/>
      <protection locked="0"/>
    </xf>
    <xf numFmtId="0" fontId="4" fillId="0" borderId="9" xfId="8" applyFont="1" applyBorder="1" applyAlignment="1" applyProtection="1">
      <alignment horizontal="left" vertical="top" wrapText="1" indent="1"/>
      <protection locked="0"/>
    </xf>
    <xf numFmtId="0" fontId="4" fillId="0" borderId="8" xfId="8" applyFont="1" applyBorder="1" applyAlignment="1" applyProtection="1">
      <alignment vertical="top"/>
      <protection locked="0"/>
    </xf>
    <xf numFmtId="0" fontId="9" fillId="0" borderId="2" xfId="8" applyFont="1" applyBorder="1" applyAlignment="1" applyProtection="1">
      <alignment horizontal="left" vertical="top" indent="3"/>
      <protection locked="0"/>
    </xf>
    <xf numFmtId="0" fontId="9" fillId="0" borderId="7" xfId="8" applyFont="1" applyBorder="1" applyAlignment="1">
      <alignment horizontal="left" vertical="top"/>
    </xf>
    <xf numFmtId="0" fontId="8" fillId="0" borderId="9" xfId="8" applyFont="1" applyBorder="1" applyAlignment="1">
      <alignment horizontal="left" vertical="top" wrapText="1" indent="1"/>
    </xf>
    <xf numFmtId="0" fontId="9" fillId="0" borderId="9" xfId="8" applyFont="1" applyBorder="1" applyAlignment="1">
      <alignment horizontal="left" vertical="top" wrapText="1"/>
    </xf>
    <xf numFmtId="0" fontId="8" fillId="0" borderId="9" xfId="8" applyFont="1" applyBorder="1" applyAlignment="1">
      <alignment horizontal="left" vertical="top" wrapText="1"/>
    </xf>
    <xf numFmtId="0" fontId="9" fillId="0" borderId="9" xfId="8" applyFont="1" applyBorder="1" applyAlignment="1">
      <alignment vertical="top"/>
    </xf>
    <xf numFmtId="0" fontId="8" fillId="0" borderId="8" xfId="8" applyFont="1" applyBorder="1" applyAlignment="1">
      <alignment horizontal="left" vertical="top" wrapText="1" indent="1"/>
    </xf>
    <xf numFmtId="0" fontId="9" fillId="0" borderId="2" xfId="8" applyFont="1" applyBorder="1" applyAlignment="1">
      <alignment horizontal="center" vertical="top" wrapText="1"/>
    </xf>
    <xf numFmtId="4" fontId="0" fillId="0" borderId="9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14" fillId="0" borderId="0" xfId="9" applyFont="1" applyBorder="1" applyAlignment="1" applyProtection="1">
      <alignment horizontal="center" vertical="top" wrapText="1"/>
      <protection locked="0"/>
    </xf>
    <xf numFmtId="0" fontId="7" fillId="2" borderId="3" xfId="8" applyFont="1" applyFill="1" applyBorder="1" applyAlignment="1" applyProtection="1">
      <alignment horizontal="center" vertical="top" wrapText="1"/>
      <protection locked="0"/>
    </xf>
    <xf numFmtId="0" fontId="7" fillId="2" borderId="4" xfId="8" applyFont="1" applyFill="1" applyBorder="1" applyAlignment="1" applyProtection="1">
      <alignment horizontal="center" vertical="top"/>
      <protection locked="0"/>
    </xf>
    <xf numFmtId="0" fontId="7" fillId="2" borderId="5" xfId="8" applyFont="1" applyFill="1" applyBorder="1" applyAlignment="1" applyProtection="1">
      <alignment horizontal="center"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 applyProtection="1">
      <alignment horizontal="center" vertical="center"/>
      <protection locked="0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 2" xfId="19" xr:uid="{00000000-0005-0000-0000-00000A000000}"/>
    <cellStyle name="Normal 2 4" xfId="18" xr:uid="{00000000-0005-0000-0000-00000B000000}"/>
    <cellStyle name="Normal 3" xfId="10" xr:uid="{00000000-0005-0000-0000-00000C000000}"/>
    <cellStyle name="Normal 4" xfId="11" xr:uid="{00000000-0005-0000-0000-00000D000000}"/>
    <cellStyle name="Normal 4 2" xfId="12" xr:uid="{00000000-0005-0000-0000-00000E000000}"/>
    <cellStyle name="Normal 5" xfId="13" xr:uid="{00000000-0005-0000-0000-00000F000000}"/>
    <cellStyle name="Normal 5 2" xfId="14" xr:uid="{00000000-0005-0000-0000-000010000000}"/>
    <cellStyle name="Normal 6" xfId="15" xr:uid="{00000000-0005-0000-0000-000011000000}"/>
    <cellStyle name="Normal 6 2" xfId="16" xr:uid="{00000000-0005-0000-0000-000012000000}"/>
    <cellStyle name="Porcentual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49</xdr:row>
      <xdr:rowOff>123825</xdr:rowOff>
    </xdr:from>
    <xdr:to>
      <xdr:col>0</xdr:col>
      <xdr:colOff>2876550</xdr:colOff>
      <xdr:row>49</xdr:row>
      <xdr:rowOff>133349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762000" y="9191625"/>
          <a:ext cx="2114550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49</xdr:row>
      <xdr:rowOff>123825</xdr:rowOff>
    </xdr:from>
    <xdr:to>
      <xdr:col>5</xdr:col>
      <xdr:colOff>533400</xdr:colOff>
      <xdr:row>49</xdr:row>
      <xdr:rowOff>133349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181725" y="9601200"/>
          <a:ext cx="2114550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Normal="100" workbookViewId="0">
      <selection activeCell="I16" sqref="I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9" ht="33.6" customHeight="1" x14ac:dyDescent="0.2">
      <c r="A1" s="51" t="s">
        <v>41</v>
      </c>
      <c r="B1" s="52"/>
      <c r="C1" s="52"/>
      <c r="D1" s="52"/>
      <c r="E1" s="52"/>
      <c r="F1" s="52"/>
      <c r="G1" s="53"/>
    </row>
    <row r="2" spans="1:9" s="3" customFormat="1" x14ac:dyDescent="0.2">
      <c r="A2" s="19"/>
      <c r="B2" s="56" t="s">
        <v>0</v>
      </c>
      <c r="C2" s="57"/>
      <c r="D2" s="57"/>
      <c r="E2" s="57"/>
      <c r="F2" s="58"/>
      <c r="G2" s="54" t="s">
        <v>7</v>
      </c>
    </row>
    <row r="3" spans="1:9" s="1" customFormat="1" ht="24.95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5"/>
    </row>
    <row r="4" spans="1:9" s="1" customFormat="1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6" t="s">
        <v>14</v>
      </c>
      <c r="B5" s="26">
        <v>0</v>
      </c>
      <c r="C5" s="26">
        <v>0</v>
      </c>
      <c r="D5" s="27">
        <f>B5+C5</f>
        <v>0</v>
      </c>
      <c r="E5" s="26">
        <v>0</v>
      </c>
      <c r="F5" s="26">
        <v>0</v>
      </c>
      <c r="G5" s="26">
        <f>F5-B5</f>
        <v>0</v>
      </c>
    </row>
    <row r="6" spans="1:9" x14ac:dyDescent="0.2">
      <c r="A6" s="37" t="s">
        <v>15</v>
      </c>
      <c r="B6" s="28">
        <v>0</v>
      </c>
      <c r="C6" s="28">
        <v>0</v>
      </c>
      <c r="D6" s="27">
        <f>B6+C6</f>
        <v>0</v>
      </c>
      <c r="E6" s="28">
        <v>0</v>
      </c>
      <c r="F6" s="28">
        <v>0</v>
      </c>
      <c r="G6" s="28">
        <f t="shared" ref="G6:G14" si="0">F6-B6</f>
        <v>0</v>
      </c>
    </row>
    <row r="7" spans="1:9" x14ac:dyDescent="0.2">
      <c r="A7" s="38" t="s">
        <v>16</v>
      </c>
      <c r="B7" s="28">
        <v>0</v>
      </c>
      <c r="C7" s="28">
        <v>0</v>
      </c>
      <c r="D7" s="27">
        <f t="shared" ref="D7:D14" si="1">B7+C7</f>
        <v>0</v>
      </c>
      <c r="E7" s="28">
        <v>0</v>
      </c>
      <c r="F7" s="28">
        <v>0</v>
      </c>
      <c r="G7" s="28">
        <f t="shared" si="0"/>
        <v>0</v>
      </c>
    </row>
    <row r="8" spans="1:9" x14ac:dyDescent="0.2">
      <c r="A8" s="38" t="s">
        <v>17</v>
      </c>
      <c r="B8" s="28">
        <v>0</v>
      </c>
      <c r="C8" s="28">
        <v>0</v>
      </c>
      <c r="D8" s="27">
        <f t="shared" si="1"/>
        <v>0</v>
      </c>
      <c r="E8" s="28">
        <v>0</v>
      </c>
      <c r="F8" s="28">
        <v>0</v>
      </c>
      <c r="G8" s="28">
        <f t="shared" si="0"/>
        <v>0</v>
      </c>
    </row>
    <row r="9" spans="1:9" x14ac:dyDescent="0.2">
      <c r="A9" s="38" t="s">
        <v>18</v>
      </c>
      <c r="B9" s="28">
        <v>0</v>
      </c>
      <c r="C9" s="28">
        <v>10000</v>
      </c>
      <c r="D9" s="27">
        <f t="shared" si="1"/>
        <v>10000</v>
      </c>
      <c r="E9" s="28">
        <v>2577.52</v>
      </c>
      <c r="F9" s="28">
        <v>2577.52</v>
      </c>
      <c r="G9" s="28">
        <f t="shared" si="0"/>
        <v>2577.52</v>
      </c>
    </row>
    <row r="10" spans="1:9" x14ac:dyDescent="0.2">
      <c r="A10" s="37" t="s">
        <v>19</v>
      </c>
      <c r="B10" s="28">
        <v>0</v>
      </c>
      <c r="C10" s="28">
        <v>0</v>
      </c>
      <c r="D10" s="27">
        <f t="shared" si="1"/>
        <v>0</v>
      </c>
      <c r="E10" s="28">
        <v>0</v>
      </c>
      <c r="F10" s="28">
        <v>0</v>
      </c>
      <c r="G10" s="28">
        <f t="shared" si="0"/>
        <v>0</v>
      </c>
    </row>
    <row r="11" spans="1:9" x14ac:dyDescent="0.2">
      <c r="A11" s="38" t="s">
        <v>20</v>
      </c>
      <c r="B11" s="28">
        <v>365386.07</v>
      </c>
      <c r="C11" s="28">
        <v>0</v>
      </c>
      <c r="D11" s="27">
        <f t="shared" si="1"/>
        <v>365386.07</v>
      </c>
      <c r="E11" s="28">
        <v>278104.51</v>
      </c>
      <c r="F11" s="48">
        <v>278104.51</v>
      </c>
      <c r="G11" s="28">
        <f t="shared" si="0"/>
        <v>-87281.56</v>
      </c>
    </row>
    <row r="12" spans="1:9" ht="22.5" x14ac:dyDescent="0.2">
      <c r="A12" s="38" t="s">
        <v>21</v>
      </c>
      <c r="B12" s="28">
        <v>0</v>
      </c>
      <c r="C12" s="28">
        <v>0</v>
      </c>
      <c r="D12" s="10">
        <f t="shared" si="1"/>
        <v>0</v>
      </c>
      <c r="E12" s="28">
        <v>0</v>
      </c>
      <c r="F12" s="28">
        <v>0</v>
      </c>
      <c r="G12" s="28">
        <f t="shared" si="0"/>
        <v>0</v>
      </c>
    </row>
    <row r="13" spans="1:9" ht="22.5" x14ac:dyDescent="0.2">
      <c r="A13" s="38" t="s">
        <v>22</v>
      </c>
      <c r="B13" s="28">
        <v>17447360.59</v>
      </c>
      <c r="C13" s="28">
        <v>146088.12</v>
      </c>
      <c r="D13" s="10">
        <f t="shared" si="1"/>
        <v>17593448.710000001</v>
      </c>
      <c r="E13" s="28">
        <v>12393703.630000001</v>
      </c>
      <c r="F13" s="28">
        <v>12393703.630000001</v>
      </c>
      <c r="G13" s="28">
        <f t="shared" si="0"/>
        <v>-5053656.959999999</v>
      </c>
    </row>
    <row r="14" spans="1:9" x14ac:dyDescent="0.2">
      <c r="A14" s="38" t="s">
        <v>23</v>
      </c>
      <c r="B14" s="28">
        <v>0</v>
      </c>
      <c r="C14" s="28">
        <v>0</v>
      </c>
      <c r="D14" s="27">
        <f t="shared" si="1"/>
        <v>0</v>
      </c>
      <c r="E14" s="28">
        <v>0</v>
      </c>
      <c r="F14" s="28">
        <v>0</v>
      </c>
      <c r="G14" s="28">
        <f t="shared" si="0"/>
        <v>0</v>
      </c>
    </row>
    <row r="15" spans="1:9" x14ac:dyDescent="0.2">
      <c r="A15" s="39"/>
      <c r="B15" s="9"/>
      <c r="C15" s="9"/>
      <c r="D15" s="9"/>
      <c r="E15" s="9"/>
      <c r="F15" s="9"/>
      <c r="G15" s="9"/>
    </row>
    <row r="16" spans="1:9" x14ac:dyDescent="0.2">
      <c r="A16" s="40" t="s">
        <v>24</v>
      </c>
      <c r="B16" s="25">
        <f>SUM(B5:B14)</f>
        <v>17812746.66</v>
      </c>
      <c r="C16" s="25">
        <f>SUM(C5:C14)</f>
        <v>156088.12</v>
      </c>
      <c r="D16" s="25">
        <f>SUM(D5:D14)</f>
        <v>17968834.780000001</v>
      </c>
      <c r="E16" s="25">
        <f>SUM(E5:E14)</f>
        <v>12674385.66</v>
      </c>
      <c r="F16" s="25">
        <f t="shared" ref="F16" si="2">SUM(F5:F14)</f>
        <v>12674385.66</v>
      </c>
      <c r="G16" s="25">
        <f>SUM(G5:G14)</f>
        <v>-5138360.9999999991</v>
      </c>
      <c r="I16" s="59"/>
    </row>
    <row r="17" spans="1:7" x14ac:dyDescent="0.2">
      <c r="A17" s="11"/>
      <c r="B17" s="12"/>
      <c r="C17" s="12"/>
      <c r="D17" s="15"/>
      <c r="E17" s="13" t="s">
        <v>25</v>
      </c>
      <c r="F17" s="16"/>
      <c r="G17" s="29">
        <f>IF(G16&gt;0,G16,0)</f>
        <v>0</v>
      </c>
    </row>
    <row r="18" spans="1:7" ht="10.5" customHeight="1" x14ac:dyDescent="0.2">
      <c r="A18" s="23"/>
      <c r="B18" s="56" t="s">
        <v>0</v>
      </c>
      <c r="C18" s="57"/>
      <c r="D18" s="57"/>
      <c r="E18" s="57"/>
      <c r="F18" s="58"/>
      <c r="G18" s="54" t="s">
        <v>7</v>
      </c>
    </row>
    <row r="19" spans="1:7" ht="22.5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5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41" t="s">
        <v>27</v>
      </c>
      <c r="B21" s="33">
        <f>SUM(B22:B29)</f>
        <v>0</v>
      </c>
      <c r="C21" s="33">
        <f t="shared" ref="C21:G21" si="3">SUM(C22:C29)</f>
        <v>0</v>
      </c>
      <c r="D21" s="33">
        <f t="shared" si="3"/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</row>
    <row r="22" spans="1:7" x14ac:dyDescent="0.2">
      <c r="A22" s="42" t="s">
        <v>14</v>
      </c>
      <c r="B22" s="34">
        <v>0</v>
      </c>
      <c r="C22" s="34">
        <v>0</v>
      </c>
      <c r="D22" s="34">
        <f>B22+C22</f>
        <v>0</v>
      </c>
      <c r="E22" s="34">
        <v>0</v>
      </c>
      <c r="F22" s="34">
        <v>0</v>
      </c>
      <c r="G22" s="34">
        <f>F22-B22</f>
        <v>0</v>
      </c>
    </row>
    <row r="23" spans="1:7" x14ac:dyDescent="0.2">
      <c r="A23" s="42" t="s">
        <v>15</v>
      </c>
      <c r="B23" s="34">
        <v>0</v>
      </c>
      <c r="C23" s="34">
        <v>0</v>
      </c>
      <c r="D23" s="34">
        <f>B23+C23</f>
        <v>0</v>
      </c>
      <c r="E23" s="34">
        <v>0</v>
      </c>
      <c r="F23" s="34">
        <v>0</v>
      </c>
      <c r="G23" s="34">
        <f>F23-B23</f>
        <v>0</v>
      </c>
    </row>
    <row r="24" spans="1:7" x14ac:dyDescent="0.2">
      <c r="A24" s="42" t="s">
        <v>16</v>
      </c>
      <c r="B24" s="34">
        <v>0</v>
      </c>
      <c r="C24" s="34">
        <v>0</v>
      </c>
      <c r="D24" s="34">
        <f t="shared" ref="D24:D29" si="4">B24+C24</f>
        <v>0</v>
      </c>
      <c r="E24" s="34">
        <v>0</v>
      </c>
      <c r="F24" s="34">
        <v>0</v>
      </c>
      <c r="G24" s="34">
        <f t="shared" ref="G24:G29" si="5">F24-B24</f>
        <v>0</v>
      </c>
    </row>
    <row r="25" spans="1:7" x14ac:dyDescent="0.2">
      <c r="A25" s="42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x14ac:dyDescent="0.2">
      <c r="A26" s="42" t="s">
        <v>28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x14ac:dyDescent="0.2">
      <c r="A27" s="42" t="s">
        <v>29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ht="22.5" x14ac:dyDescent="0.2">
      <c r="A28" s="42" t="s">
        <v>30</v>
      </c>
      <c r="B28" s="34">
        <v>0</v>
      </c>
      <c r="C28" s="34">
        <v>0</v>
      </c>
      <c r="D28" s="34">
        <f t="shared" si="4"/>
        <v>0</v>
      </c>
      <c r="E28" s="34">
        <v>0</v>
      </c>
      <c r="F28" s="34">
        <v>0</v>
      </c>
      <c r="G28" s="34">
        <f t="shared" si="5"/>
        <v>0</v>
      </c>
    </row>
    <row r="29" spans="1:7" ht="22.5" x14ac:dyDescent="0.2">
      <c r="A29" s="42" t="s">
        <v>22</v>
      </c>
      <c r="B29" s="34">
        <v>0</v>
      </c>
      <c r="C29" s="34">
        <v>0</v>
      </c>
      <c r="D29" s="34">
        <f t="shared" si="4"/>
        <v>0</v>
      </c>
      <c r="E29" s="34">
        <v>0</v>
      </c>
      <c r="F29" s="34">
        <v>0</v>
      </c>
      <c r="G29" s="34">
        <f t="shared" si="5"/>
        <v>0</v>
      </c>
    </row>
    <row r="30" spans="1:7" x14ac:dyDescent="0.2">
      <c r="A30" s="42"/>
      <c r="B30" s="34"/>
      <c r="C30" s="34"/>
      <c r="D30" s="34"/>
      <c r="E30" s="34"/>
      <c r="F30" s="34"/>
      <c r="G30" s="34"/>
    </row>
    <row r="31" spans="1:7" ht="33.75" x14ac:dyDescent="0.2">
      <c r="A31" s="43" t="s">
        <v>37</v>
      </c>
      <c r="B31" s="35">
        <f>SUM(B32:B35)</f>
        <v>17812746.66</v>
      </c>
      <c r="C31" s="35">
        <f t="shared" ref="C31:G31" si="6">SUM(C32:C35)</f>
        <v>156088.12</v>
      </c>
      <c r="D31" s="35">
        <f t="shared" si="6"/>
        <v>17968834.780000001</v>
      </c>
      <c r="E31" s="35">
        <f t="shared" si="6"/>
        <v>12674385.66</v>
      </c>
      <c r="F31" s="35">
        <f t="shared" si="6"/>
        <v>12674385.66</v>
      </c>
      <c r="G31" s="35">
        <f t="shared" si="6"/>
        <v>-5138360.9999999991</v>
      </c>
    </row>
    <row r="32" spans="1:7" x14ac:dyDescent="0.2">
      <c r="A32" s="42" t="s">
        <v>15</v>
      </c>
      <c r="B32" s="34">
        <v>0</v>
      </c>
      <c r="C32" s="34">
        <v>0</v>
      </c>
      <c r="D32" s="34">
        <f t="shared" ref="D32:D35" si="7">B32+C32</f>
        <v>0</v>
      </c>
      <c r="E32" s="34">
        <v>0</v>
      </c>
      <c r="F32" s="34">
        <v>0</v>
      </c>
      <c r="G32" s="34">
        <f t="shared" ref="G32:G35" si="8">F32-B32</f>
        <v>0</v>
      </c>
    </row>
    <row r="33" spans="1:7" x14ac:dyDescent="0.2">
      <c r="A33" s="42" t="s">
        <v>31</v>
      </c>
      <c r="B33" s="34">
        <v>0</v>
      </c>
      <c r="C33" s="34">
        <v>10000</v>
      </c>
      <c r="D33" s="34">
        <f t="shared" si="7"/>
        <v>10000</v>
      </c>
      <c r="E33" s="28">
        <v>2577.52</v>
      </c>
      <c r="F33" s="28">
        <v>2577.52</v>
      </c>
      <c r="G33" s="34">
        <f t="shared" si="8"/>
        <v>2577.52</v>
      </c>
    </row>
    <row r="34" spans="1:7" ht="22.5" x14ac:dyDescent="0.2">
      <c r="A34" s="42" t="s">
        <v>32</v>
      </c>
      <c r="B34" s="34">
        <v>365386.07</v>
      </c>
      <c r="C34" s="34">
        <v>0</v>
      </c>
      <c r="D34" s="34">
        <f t="shared" si="7"/>
        <v>365386.07</v>
      </c>
      <c r="E34" s="28">
        <v>278104.51</v>
      </c>
      <c r="F34" s="48">
        <v>278104.51</v>
      </c>
      <c r="G34" s="34">
        <f t="shared" si="8"/>
        <v>-87281.56</v>
      </c>
    </row>
    <row r="35" spans="1:7" ht="22.5" x14ac:dyDescent="0.2">
      <c r="A35" s="42" t="s">
        <v>22</v>
      </c>
      <c r="B35" s="34">
        <v>17447360.59</v>
      </c>
      <c r="C35" s="34">
        <v>146088.12</v>
      </c>
      <c r="D35" s="34">
        <f t="shared" si="7"/>
        <v>17593448.710000001</v>
      </c>
      <c r="E35" s="28">
        <v>12393703.630000001</v>
      </c>
      <c r="F35" s="28">
        <v>12393703.630000001</v>
      </c>
      <c r="G35" s="34">
        <f t="shared" si="8"/>
        <v>-5053656.959999999</v>
      </c>
    </row>
    <row r="36" spans="1:7" x14ac:dyDescent="0.2">
      <c r="A36" s="44"/>
      <c r="B36" s="34"/>
      <c r="C36" s="34"/>
      <c r="D36" s="34"/>
      <c r="E36" s="34"/>
      <c r="F36" s="34"/>
      <c r="G36" s="34"/>
    </row>
    <row r="37" spans="1:7" x14ac:dyDescent="0.2">
      <c r="A37" s="45" t="s">
        <v>33</v>
      </c>
      <c r="B37" s="35">
        <f>SUM(B38)</f>
        <v>0</v>
      </c>
      <c r="C37" s="35">
        <f t="shared" ref="C37:G37" si="9">SUM(C38)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</row>
    <row r="38" spans="1:7" x14ac:dyDescent="0.2">
      <c r="A38" s="42" t="s">
        <v>23</v>
      </c>
      <c r="B38" s="34">
        <v>0</v>
      </c>
      <c r="C38" s="34">
        <v>0</v>
      </c>
      <c r="D38" s="34">
        <f t="shared" ref="D38" si="10">B38+C38</f>
        <v>0</v>
      </c>
      <c r="E38" s="34">
        <v>0</v>
      </c>
      <c r="F38" s="34">
        <v>0</v>
      </c>
      <c r="G38" s="34">
        <f>F38-B38</f>
        <v>0</v>
      </c>
    </row>
    <row r="39" spans="1:7" x14ac:dyDescent="0.2">
      <c r="A39" s="46"/>
      <c r="B39" s="10"/>
      <c r="C39" s="10"/>
      <c r="D39" s="10"/>
      <c r="E39" s="10"/>
      <c r="F39" s="10"/>
      <c r="G39" s="10"/>
    </row>
    <row r="40" spans="1:7" x14ac:dyDescent="0.2">
      <c r="A40" s="47" t="s">
        <v>24</v>
      </c>
      <c r="B40" s="25">
        <f>SUM(B22:B29, B32:B35, B38)</f>
        <v>17812746.66</v>
      </c>
      <c r="C40" s="25">
        <f t="shared" ref="C40:G40" si="11">SUM(C22:C29, C32:C35, C38)</f>
        <v>156088.12</v>
      </c>
      <c r="D40" s="25">
        <f t="shared" si="11"/>
        <v>17968834.780000001</v>
      </c>
      <c r="E40" s="25">
        <f t="shared" si="11"/>
        <v>12674385.66</v>
      </c>
      <c r="F40" s="25">
        <f t="shared" si="11"/>
        <v>12674385.66</v>
      </c>
      <c r="G40" s="25">
        <f t="shared" si="11"/>
        <v>-5138360.9999999991</v>
      </c>
    </row>
    <row r="41" spans="1:7" x14ac:dyDescent="0.2">
      <c r="A41" s="11"/>
      <c r="B41" s="12"/>
      <c r="C41" s="12"/>
      <c r="D41" s="12"/>
      <c r="E41" s="13" t="s">
        <v>25</v>
      </c>
      <c r="F41" s="14"/>
      <c r="G41" s="29">
        <f>IF(G40&gt;0,G40,0)</f>
        <v>0</v>
      </c>
    </row>
    <row r="42" spans="1:7" ht="12.75" x14ac:dyDescent="0.2">
      <c r="A42" s="30" t="s">
        <v>38</v>
      </c>
    </row>
    <row r="43" spans="1:7" ht="22.5" x14ac:dyDescent="0.2">
      <c r="A43" s="17" t="s">
        <v>34</v>
      </c>
    </row>
    <row r="44" spans="1:7" x14ac:dyDescent="0.2">
      <c r="A44" s="18" t="s">
        <v>35</v>
      </c>
    </row>
    <row r="45" spans="1:7" ht="25.5" customHeight="1" x14ac:dyDescent="0.2">
      <c r="A45" s="49" t="s">
        <v>36</v>
      </c>
      <c r="B45" s="49"/>
      <c r="C45" s="49"/>
      <c r="D45" s="49"/>
      <c r="E45" s="49"/>
      <c r="F45" s="49"/>
      <c r="G45" s="49"/>
    </row>
    <row r="50" spans="1:6" x14ac:dyDescent="0.2">
      <c r="A50" s="31"/>
      <c r="B50" s="31"/>
      <c r="C50" s="31"/>
      <c r="D50" s="31"/>
      <c r="E50" s="31"/>
      <c r="F50" s="31"/>
    </row>
    <row r="51" spans="1:6" ht="22.5" x14ac:dyDescent="0.2">
      <c r="A51" s="32" t="s">
        <v>39</v>
      </c>
      <c r="B51" s="31"/>
      <c r="C51" s="31"/>
      <c r="D51" s="50" t="s">
        <v>40</v>
      </c>
      <c r="E51" s="50"/>
      <c r="F51" s="50"/>
    </row>
  </sheetData>
  <sheetProtection formatCells="0" formatColumns="0" formatRows="0" insertRows="0" autoFilter="0"/>
  <mergeCells count="7">
    <mergeCell ref="A45:G45"/>
    <mergeCell ref="D51:F51"/>
    <mergeCell ref="A1:G1"/>
    <mergeCell ref="G2:G3"/>
    <mergeCell ref="G18:G19"/>
    <mergeCell ref="B2:F2"/>
    <mergeCell ref="B18:F18"/>
  </mergeCells>
  <printOptions horizontalCentered="1"/>
  <pageMargins left="0" right="0" top="0.74803149606299213" bottom="0" header="0.31496062992125984" footer="0.31496062992125984"/>
  <pageSetup scale="80" orientation="landscape" r:id="rId1"/>
  <ignoredErrors>
    <ignoredError sqref="B20:F20 B4:F4" numberStoredAsText="1"/>
    <ignoredError sqref="B16:G16 D5:D14 G5:G15 B40:G40 G17 G41 B21:G25 B36:G38 B34:D34 G34 B35 G35 B27:G32 B26 D26:G26 B33 D33 D35 G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2024-04-10T22:59:22Z</cp:lastPrinted>
  <dcterms:created xsi:type="dcterms:W3CDTF">2012-12-11T20:48:19Z</dcterms:created>
  <dcterms:modified xsi:type="dcterms:W3CDTF">2024-10-03T23:02:03Z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