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dministrativo\Documents\RESGUARDO IMIPE\IMIPE5FEB.07\2024\CUENTA PUBLICA\SEPTIEMBRE 2024\Digitales\"/>
    </mc:Choice>
  </mc:AlternateContent>
  <xr:revisionPtr revIDLastSave="0" documentId="13_ncr:1_{3D5F5E1D-F4D0-48A2-A698-ACE592D49786}" xr6:coauthVersionLast="36" xr6:coauthVersionMax="36" xr10:uidLastSave="{00000000-0000-0000-0000-000000000000}"/>
  <bookViews>
    <workbookView xWindow="0" yWindow="0" windowWidth="13485" windowHeight="10830" tabRatio="885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COG!$A$4:$A$77</definedName>
    <definedName name="_xlnm.Print_Area" localSheetId="2">CA!$A$1:$G$60</definedName>
    <definedName name="_xlnm.Print_Area" localSheetId="3">CFG!$A$1:$G$51</definedName>
    <definedName name="_xlnm.Print_Area" localSheetId="0">COG!$A$1:$G$85</definedName>
    <definedName name="_xlnm.Print_Area" localSheetId="1">CTG!$A$1:$G$24</definedName>
  </definedNames>
  <calcPr calcId="191029"/>
</workbook>
</file>

<file path=xl/calcChain.xml><?xml version="1.0" encoding="utf-8"?>
<calcChain xmlns="http://schemas.openxmlformats.org/spreadsheetml/2006/main">
  <c r="G14" i="5" l="1"/>
  <c r="G13" i="5"/>
  <c r="G12" i="5"/>
  <c r="G11" i="5"/>
  <c r="G10" i="5"/>
  <c r="G9" i="5"/>
  <c r="G8" i="5"/>
  <c r="G7" i="5"/>
  <c r="F6" i="5"/>
  <c r="F42" i="5" s="1"/>
  <c r="E6" i="5"/>
  <c r="E42" i="5" s="1"/>
  <c r="C6" i="5"/>
  <c r="C42" i="5" s="1"/>
  <c r="B6" i="5"/>
  <c r="B42" i="5" s="1"/>
  <c r="F52" i="4"/>
  <c r="E52" i="4"/>
  <c r="D52" i="4"/>
  <c r="C52" i="4"/>
  <c r="B52" i="4"/>
  <c r="G38" i="4"/>
  <c r="G52" i="4" s="1"/>
  <c r="F16" i="4"/>
  <c r="E16" i="4"/>
  <c r="D16" i="4"/>
  <c r="C16" i="4"/>
  <c r="B16" i="4"/>
  <c r="G14" i="4"/>
  <c r="G13" i="4"/>
  <c r="G12" i="4"/>
  <c r="G11" i="4"/>
  <c r="G10" i="4"/>
  <c r="G9" i="4"/>
  <c r="G8" i="4"/>
  <c r="G7" i="4"/>
  <c r="F16" i="8"/>
  <c r="E16" i="8"/>
  <c r="C16" i="8"/>
  <c r="B16" i="8"/>
  <c r="D14" i="8"/>
  <c r="D12" i="8"/>
  <c r="D10" i="8"/>
  <c r="D8" i="8"/>
  <c r="G8" i="8" s="1"/>
  <c r="D6" i="8"/>
  <c r="G6" i="8" s="1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F43" i="6"/>
  <c r="E43" i="6"/>
  <c r="D43" i="6"/>
  <c r="C43" i="6"/>
  <c r="B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F23" i="6"/>
  <c r="E23" i="6"/>
  <c r="D23" i="6"/>
  <c r="C23" i="6"/>
  <c r="B23" i="6"/>
  <c r="G22" i="6"/>
  <c r="G21" i="6"/>
  <c r="G20" i="6"/>
  <c r="G19" i="6"/>
  <c r="G18" i="6"/>
  <c r="G17" i="6"/>
  <c r="G16" i="6"/>
  <c r="G15" i="6"/>
  <c r="G14" i="6"/>
  <c r="F13" i="6"/>
  <c r="E13" i="6"/>
  <c r="D13" i="6"/>
  <c r="C13" i="6"/>
  <c r="B13" i="6"/>
  <c r="G12" i="6"/>
  <c r="G11" i="6"/>
  <c r="G10" i="6"/>
  <c r="G9" i="6"/>
  <c r="G8" i="6"/>
  <c r="G7" i="6"/>
  <c r="G6" i="6"/>
  <c r="F5" i="6"/>
  <c r="E5" i="6"/>
  <c r="D5" i="6"/>
  <c r="C5" i="6"/>
  <c r="B5" i="6"/>
  <c r="G13" i="6" l="1"/>
  <c r="G16" i="8"/>
  <c r="D16" i="8"/>
  <c r="E77" i="6"/>
  <c r="G16" i="4"/>
  <c r="F77" i="6"/>
  <c r="B77" i="6"/>
  <c r="G23" i="6"/>
  <c r="G43" i="6"/>
  <c r="G5" i="6"/>
  <c r="C77" i="6"/>
  <c r="D6" i="5"/>
  <c r="D77" i="6"/>
  <c r="G77" i="6" l="1"/>
  <c r="G6" i="5"/>
  <c r="G42" i="5" s="1"/>
  <c r="D42" i="5"/>
</calcChain>
</file>

<file path=xl/sharedStrings.xml><?xml version="1.0" encoding="utf-8"?>
<sst xmlns="http://schemas.openxmlformats.org/spreadsheetml/2006/main" count="212" uniqueCount="145">
  <si>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</si>
  <si>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</si>
  <si>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</si>
  <si>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</si>
  <si>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</si>
  <si>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</si>
  <si>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</si>
  <si>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</si>
  <si>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</si>
  <si>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</si>
  <si>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</si>
  <si>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</si>
  <si>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</si>
  <si>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</si>
  <si>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</si>
  <si>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</si>
  <si>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</si>
  <si>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</si>
  <si>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</si>
  <si>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</si>
  <si>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</si>
  <si>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</si>
  <si>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</si>
  <si>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</si>
  <si>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</si>
  <si>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</si>
  <si>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</si>
  <si>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</si>
  <si>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</si>
  <si>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</si>
  <si>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</si>
  <si>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</si>
  <si>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</si>
  <si>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</si>
  <si>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</si>
  <si>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</si>
  <si>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</si>
  <si>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</si>
  <si>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</si>
  <si>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</si>
  <si>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</si>
  <si>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</si>
  <si>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</si>
  <si>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</si>
  <si>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</si>
  <si>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</si>
  <si>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</si>
  <si>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</si>
  <si>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</si>
  <si>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</si>
  <si>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</si>
  <si>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</si>
  <si>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</si>
  <si>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</si>
  <si>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</si>
  <si>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</si>
  <si>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</si>
  <si>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</si>
  <si>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</si>
  <si>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</si>
  <si>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</si>
  <si>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</si>
  <si>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</si>
  <si>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</si>
  <si>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</si>
  <si>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</si>
  <si>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</si>
  <si>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</si>
  <si>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</si>
  <si>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</si>
  <si>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</si>
  <si>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</si>
  <si>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</si>
  <si>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</si>
  <si>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</si>
  <si>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</si>
  <si>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</si>
  <si>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</si>
  <si>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Gasto Corriente</t>
  </si>
  <si>
    <t>Gasto de Capital</t>
  </si>
  <si>
    <t>Amortización de la Deuda y Disminución de Pasivos</t>
  </si>
  <si>
    <t>Dependencia o Unidad Administrativa 6</t>
  </si>
  <si>
    <t>Dependencia o Unidad Administrativa 7</t>
  </si>
  <si>
    <t>Dependencia o Unidad Administrativa 8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</si>
  <si>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</si>
  <si>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</si>
  <si>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</si>
  <si>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</si>
  <si>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</si>
  <si>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</si>
  <si>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</si>
  <si>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</si>
  <si>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</si>
  <si>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</si>
  <si>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</si>
  <si>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Gobierno</t>
  </si>
  <si>
    <t>Legislación</t>
  </si>
  <si>
    <t>Justicia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</si>
  <si>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</si>
  <si>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</si>
  <si>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</si>
  <si>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</si>
  <si>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</si>
  <si>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</si>
  <si>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</si>
  <si>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</si>
  <si>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</si>
  <si>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</si>
  <si>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</si>
  <si>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</si>
  <si>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</si>
  <si>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</si>
  <si>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</si>
  <si>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</si>
  <si>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</si>
  <si>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</si>
  <si>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</si>
  <si>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</si>
  <si>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</si>
  <si>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</si>
  <si>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</si>
  <si>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</si>
  <si>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</si>
  <si>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</si>
  <si>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</si>
  <si>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Inversiones Financieras y Otras Provisiones</t>
  </si>
  <si>
    <t>Participaciones y Aportaciones</t>
  </si>
  <si>
    <t>Materiales y Suministros</t>
  </si>
  <si>
    <t>Transferencias, Asignaciones, Subsidios y Otras Ayudas</t>
  </si>
  <si>
    <t>Bienes Muebles, Inmuebles e Intangibles</t>
  </si>
  <si>
    <t>Coordinación de la Política de Gobierno</t>
  </si>
  <si>
    <t>“Bajo protesta de decir verdad declaramos que los Estados Financieros y sus notas, son razonablemente correctos y son responsabilidad del emisor”</t>
  </si>
  <si>
    <t>Director General
Arq. Sergio Martínez León</t>
  </si>
  <si>
    <t xml:space="preserve">Coordinador Administrativo
CP. Alejandro García González </t>
  </si>
  <si>
    <t>31120M06P010000 DIRECCION GENERAL</t>
  </si>
  <si>
    <t>31120M06P020000 DIRECCION DE PLANEACION</t>
  </si>
  <si>
    <t>31120M06P030000 COORDINACION ADMINISTRAT</t>
  </si>
  <si>
    <t>31120M06P040000 COORDINACION COPLADEM</t>
  </si>
  <si>
    <t>31120M06P050000 DIRECCION DE PROYECTOS</t>
  </si>
  <si>
    <t>INSTITUTO MUNICIPAL DE INVESTIGACION, PLANEACION Y ESTADISTICA
Estado Analítico del Ejercicio del Presupuesto de Egresos
Clasificación por Objeto del Gasto (Capítulo y Concepto)
Del 01 de Enero al 30 de Septiembre de 2024</t>
  </si>
  <si>
    <t>INSTITUTO MUNICIPAL DE INVESTIGACION, PLANEACION Y ESTADISTICA
Estado Analítico del Ejercicio del Presupuesto de Egresos
Clasificación Económica (por Tipo de Gasto)
Del 01 de Enero al 30 de Septiembre de 2024</t>
  </si>
  <si>
    <t>INSTITUTO MUNICIPAL DE INVESTIGACION, PLANEACION Y ESTADISTICA
Estado Analítico del Ejercicio del Presupuesto de Egresos
Clasificación Administrativa
Del 01 de Enero al 30 de Septiembre de 2024</t>
  </si>
  <si>
    <t>Gobierno (Federal/Estatal/Municipal) de Guanajuato, Gto
Estado Analítico del Ejercicio del Presupuesto de Egresos
Clasificación Administrativa
Del 01 de Enero al 30 de Septiembre de 2024</t>
  </si>
  <si>
    <t>Sector Paraestatal del Gobierno (Federal/Estatal/Municipal) de Celaya, Gto.
Estado Analítico del Ejercicio del Presupuesto de Egresos
Clasificación Administrativa
Del 01 de Enero al 30 de Septiembre de 2024</t>
  </si>
  <si>
    <t>INSTITUTO MUNICIPAL DE INVESTIGACION, PLANEACION Y ESTADISTICA
Estado Analítico del Ejercicio del Presupuesto de Egresos
Clasificación Funcional (Finalidad y Función)
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</si>
</sst>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3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2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 wrapText="1"/>
    </xf>
    <xf numFmtId="4" fontId="2" fillId="0" borderId="6" xfId="0" applyNumberFormat="1" applyFont="1" applyBorder="1" applyProtection="1">
      <protection locked="0"/>
    </xf>
    <xf numFmtId="4" fontId="2" fillId="0" borderId="8" xfId="0" applyNumberFormat="1" applyFont="1" applyBorder="1" applyProtection="1">
      <protection locked="0"/>
    </xf>
    <xf numFmtId="4" fontId="2" fillId="0" borderId="7" xfId="0" applyNumberFormat="1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7" xfId="0" applyFont="1" applyBorder="1" applyProtection="1">
      <protection locked="0"/>
    </xf>
    <xf numFmtId="4" fontId="6" fillId="0" borderId="2" xfId="0" applyNumberFormat="1" applyFont="1" applyBorder="1" applyProtection="1">
      <protection locked="0"/>
    </xf>
    <xf numFmtId="0" fontId="6" fillId="0" borderId="0" xfId="9" applyFont="1" applyAlignment="1" applyProtection="1">
      <alignment horizontal="center" vertical="center" wrapText="1"/>
      <protection locked="0"/>
    </xf>
    <xf numFmtId="4" fontId="0" fillId="0" borderId="6" xfId="0" applyNumberFormat="1" applyBorder="1" applyProtection="1">
      <protection locked="0"/>
    </xf>
    <xf numFmtId="4" fontId="0" fillId="0" borderId="8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2" fillId="0" borderId="6" xfId="9" applyNumberFormat="1" applyFont="1" applyBorder="1" applyAlignment="1">
      <alignment horizontal="center" vertical="center" wrapText="1"/>
    </xf>
    <xf numFmtId="0" fontId="6" fillId="2" borderId="3" xfId="9" applyFont="1" applyFill="1" applyBorder="1" applyAlignment="1" applyProtection="1">
      <alignment horizontal="centerContinuous" vertical="center" wrapText="1"/>
      <protection locked="0"/>
    </xf>
    <xf numFmtId="0" fontId="6" fillId="2" borderId="4" xfId="9" applyFont="1" applyFill="1" applyBorder="1" applyAlignment="1" applyProtection="1">
      <alignment horizontal="centerContinuous" vertical="center" wrapText="1"/>
      <protection locked="0"/>
    </xf>
    <xf numFmtId="0" fontId="6" fillId="2" borderId="5" xfId="9" applyFont="1" applyFill="1" applyBorder="1" applyAlignment="1" applyProtection="1">
      <alignment horizontal="centerContinuous" vertical="center" wrapText="1"/>
      <protection locked="0"/>
    </xf>
    <xf numFmtId="4" fontId="6" fillId="0" borderId="6" xfId="0" applyNumberFormat="1" applyFont="1" applyFill="1" applyBorder="1" applyProtection="1">
      <protection locked="0"/>
    </xf>
    <xf numFmtId="4" fontId="2" fillId="0" borderId="8" xfId="0" applyNumberFormat="1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4" fontId="2" fillId="0" borderId="7" xfId="0" applyNumberFormat="1" applyFont="1" applyFill="1" applyBorder="1" applyProtection="1">
      <protection locked="0"/>
    </xf>
    <xf numFmtId="4" fontId="6" fillId="0" borderId="7" xfId="0" applyNumberFormat="1" applyFont="1" applyFill="1" applyBorder="1" applyProtection="1">
      <protection locked="0"/>
    </xf>
    <xf numFmtId="0" fontId="8" fillId="0" borderId="0" xfId="8" applyFont="1" applyAlignment="1" applyProtection="1">
      <alignment horizontal="center" vertical="top" wrapText="1"/>
      <protection locked="0"/>
    </xf>
    <xf numFmtId="0" fontId="9" fillId="0" borderId="0" xfId="0" applyFont="1" applyProtection="1">
      <protection locked="0"/>
    </xf>
    <xf numFmtId="0" fontId="8" fillId="0" borderId="0" xfId="8" applyFont="1" applyAlignment="1" applyProtection="1">
      <alignment horizontal="center" vertical="top"/>
      <protection locked="0"/>
    </xf>
    <xf numFmtId="0" fontId="8" fillId="0" borderId="0" xfId="8" applyFont="1" applyBorder="1" applyAlignment="1" applyProtection="1">
      <alignment horizontal="center" vertical="top" wrapText="1"/>
      <protection locked="0"/>
    </xf>
    <xf numFmtId="4" fontId="6" fillId="0" borderId="2" xfId="0" applyNumberFormat="1" applyFont="1" applyFill="1" applyBorder="1" applyProtection="1">
      <protection locked="0"/>
    </xf>
    <xf numFmtId="0" fontId="0" fillId="0" borderId="8" xfId="0" applyBorder="1" applyAlignment="1" applyProtection="1">
      <alignment horizontal="left" indent="1"/>
      <protection locked="0"/>
    </xf>
    <xf numFmtId="0" fontId="0" fillId="0" borderId="0" xfId="0" applyFont="1" applyFill="1" applyProtection="1">
      <protection locked="0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/>
    </xf>
    <xf numFmtId="0" fontId="2" fillId="0" borderId="8" xfId="0" applyFont="1" applyBorder="1" applyAlignment="1">
      <alignment horizontal="left" indent="2"/>
    </xf>
    <xf numFmtId="0" fontId="6" fillId="0" borderId="8" xfId="0" applyFont="1" applyBorder="1" applyAlignment="1">
      <alignment horizontal="left"/>
    </xf>
    <xf numFmtId="0" fontId="2" fillId="0" borderId="7" xfId="0" applyFont="1" applyBorder="1" applyAlignment="1">
      <alignment horizontal="left" indent="2"/>
    </xf>
    <xf numFmtId="0" fontId="6" fillId="0" borderId="2" xfId="0" applyFont="1" applyBorder="1" applyAlignment="1" applyProtection="1">
      <alignment horizontal="left" indent="2"/>
      <protection locked="0"/>
    </xf>
    <xf numFmtId="0" fontId="2" fillId="0" borderId="6" xfId="0" applyFont="1" applyBorder="1" applyAlignment="1">
      <alignment horizontal="left" indent="1"/>
    </xf>
    <xf numFmtId="0" fontId="2" fillId="0" borderId="8" xfId="0" applyFont="1" applyBorder="1" applyAlignment="1">
      <alignment horizontal="left" indent="1"/>
    </xf>
    <xf numFmtId="0" fontId="2" fillId="0" borderId="7" xfId="0" applyFont="1" applyBorder="1" applyAlignment="1">
      <alignment horizontal="left" indent="1"/>
    </xf>
    <xf numFmtId="0" fontId="6" fillId="0" borderId="2" xfId="0" applyFont="1" applyBorder="1" applyAlignment="1" applyProtection="1">
      <alignment horizontal="left" indent="1"/>
      <protection locked="0"/>
    </xf>
    <xf numFmtId="0" fontId="0" fillId="0" borderId="6" xfId="0" applyBorder="1" applyProtection="1">
      <protection locked="0"/>
    </xf>
    <xf numFmtId="0" fontId="0" fillId="0" borderId="8" xfId="0" applyBorder="1" applyAlignment="1" applyProtection="1">
      <alignment horizontal="left" wrapText="1" indent="1"/>
      <protection locked="0"/>
    </xf>
    <xf numFmtId="0" fontId="0" fillId="0" borderId="7" xfId="0" applyBorder="1" applyAlignment="1" applyProtection="1">
      <alignment horizontal="left" indent="1"/>
      <protection locked="0"/>
    </xf>
    <xf numFmtId="0" fontId="6" fillId="0" borderId="2" xfId="0" applyFont="1" applyBorder="1" applyAlignment="1" applyProtection="1">
      <alignment horizontal="left"/>
      <protection locked="0"/>
    </xf>
    <xf numFmtId="0" fontId="2" fillId="0" borderId="6" xfId="9" applyFont="1" applyBorder="1" applyAlignment="1">
      <alignment horizontal="center" vertical="center"/>
    </xf>
    <xf numFmtId="0" fontId="0" fillId="0" borderId="7" xfId="0" applyBorder="1" applyProtection="1">
      <protection locked="0"/>
    </xf>
    <xf numFmtId="0" fontId="2" fillId="0" borderId="6" xfId="0" applyFont="1" applyBorder="1" applyAlignment="1">
      <alignment wrapText="1"/>
    </xf>
    <xf numFmtId="0" fontId="6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left" wrapText="1" indent="1"/>
    </xf>
    <xf numFmtId="0" fontId="2" fillId="0" borderId="8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4" fontId="0" fillId="0" borderId="0" xfId="0" applyNumberFormat="1" applyProtection="1"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  <xf numFmtId="0" fontId="7" fillId="2" borderId="4" xfId="0" applyFont="1" applyFill="1" applyBorder="1" applyAlignment="1" applyProtection="1">
      <alignment horizontal="center"/>
      <protection locked="0"/>
    </xf>
    <xf numFmtId="0" fontId="7" fillId="2" borderId="5" xfId="0" applyFont="1" applyFill="1" applyBorder="1" applyAlignment="1" applyProtection="1">
      <alignment horizontal="center"/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4" fontId="6" fillId="2" borderId="7" xfId="9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 applyProtection="1">
      <alignment horizontal="center" wrapText="1"/>
      <protection locked="0"/>
    </xf>
    <xf numFmtId="0" fontId="7" fillId="2" borderId="5" xfId="0" applyFont="1" applyFill="1" applyBorder="1" applyAlignment="1" applyProtection="1">
      <alignment horizont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83</xdr:row>
      <xdr:rowOff>133350</xdr:rowOff>
    </xdr:from>
    <xdr:to>
      <xdr:col>0</xdr:col>
      <xdr:colOff>2886075</xdr:colOff>
      <xdr:row>83</xdr:row>
      <xdr:rowOff>142876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666750" y="12592050"/>
          <a:ext cx="2219325" cy="952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504825</xdr:colOff>
      <xdr:row>83</xdr:row>
      <xdr:rowOff>133350</xdr:rowOff>
    </xdr:from>
    <xdr:to>
      <xdr:col>5</xdr:col>
      <xdr:colOff>628650</xdr:colOff>
      <xdr:row>83</xdr:row>
      <xdr:rowOff>142876</xdr:rowOff>
    </xdr:to>
    <xdr:cxnSp macro="">
      <xdr:nvCxnSpPr>
        <xdr:cNvPr id="3" name="1 Conector rec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76975" y="12592050"/>
          <a:ext cx="2219325" cy="952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22</xdr:row>
      <xdr:rowOff>133350</xdr:rowOff>
    </xdr:from>
    <xdr:to>
      <xdr:col>0</xdr:col>
      <xdr:colOff>2886075</xdr:colOff>
      <xdr:row>22</xdr:row>
      <xdr:rowOff>142876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666750" y="3019425"/>
          <a:ext cx="2057400" cy="952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504825</xdr:colOff>
      <xdr:row>22</xdr:row>
      <xdr:rowOff>133350</xdr:rowOff>
    </xdr:from>
    <xdr:to>
      <xdr:col>5</xdr:col>
      <xdr:colOff>628650</xdr:colOff>
      <xdr:row>22</xdr:row>
      <xdr:rowOff>142876</xdr:rowOff>
    </xdr:to>
    <xdr:cxnSp macro="">
      <xdr:nvCxnSpPr>
        <xdr:cNvPr id="3" name="1 Conector rec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5324475" y="3019425"/>
          <a:ext cx="2219325" cy="952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58</xdr:row>
      <xdr:rowOff>133350</xdr:rowOff>
    </xdr:from>
    <xdr:to>
      <xdr:col>0</xdr:col>
      <xdr:colOff>2886075</xdr:colOff>
      <xdr:row>58</xdr:row>
      <xdr:rowOff>142876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666750" y="9020175"/>
          <a:ext cx="2219325" cy="952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504825</xdr:colOff>
      <xdr:row>58</xdr:row>
      <xdr:rowOff>133350</xdr:rowOff>
    </xdr:from>
    <xdr:to>
      <xdr:col>5</xdr:col>
      <xdr:colOff>628650</xdr:colOff>
      <xdr:row>58</xdr:row>
      <xdr:rowOff>142876</xdr:rowOff>
    </xdr:to>
    <xdr:cxnSp macro="">
      <xdr:nvCxnSpPr>
        <xdr:cNvPr id="3" name="1 Conector rec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6076950" y="9020175"/>
          <a:ext cx="2219325" cy="952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49</xdr:row>
      <xdr:rowOff>133350</xdr:rowOff>
    </xdr:from>
    <xdr:to>
      <xdr:col>0</xdr:col>
      <xdr:colOff>2886075</xdr:colOff>
      <xdr:row>49</xdr:row>
      <xdr:rowOff>142876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666750" y="7162800"/>
          <a:ext cx="2219325" cy="952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504825</xdr:colOff>
      <xdr:row>49</xdr:row>
      <xdr:rowOff>133350</xdr:rowOff>
    </xdr:from>
    <xdr:to>
      <xdr:col>5</xdr:col>
      <xdr:colOff>628650</xdr:colOff>
      <xdr:row>49</xdr:row>
      <xdr:rowOff>142876</xdr:rowOff>
    </xdr:to>
    <xdr:cxnSp macro="">
      <xdr:nvCxnSpPr>
        <xdr:cNvPr id="3" name="1 Conector rect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6362700" y="7162800"/>
          <a:ext cx="2219325" cy="952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5"/>
  <sheetViews>
    <sheetView showGridLines="0" tabSelected="1" workbookViewId="0">
      <selection activeCell="B81" sqref="B81"/>
    </sheetView>
  </sheetViews>
  <sheetFormatPr baseColWidth="10" defaultColWidth="12" defaultRowHeight="11.25" x14ac:dyDescent="0.2"/>
  <cols>
    <col min="1" max="1" width="63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9" ht="45" customHeight="1" x14ac:dyDescent="0.2">
      <c r="A1" s="56" t="s">
        <v>139</v>
      </c>
      <c r="B1" s="57"/>
      <c r="C1" s="57"/>
      <c r="D1" s="57"/>
      <c r="E1" s="57"/>
      <c r="F1" s="57"/>
      <c r="G1" s="58"/>
    </row>
    <row r="2" spans="1:9" x14ac:dyDescent="0.2">
      <c r="A2" s="32"/>
      <c r="B2" s="17" t="s">
        <v>0</v>
      </c>
      <c r="C2" s="18"/>
      <c r="D2" s="18"/>
      <c r="E2" s="18"/>
      <c r="F2" s="19"/>
      <c r="G2" s="59" t="s">
        <v>7</v>
      </c>
    </row>
    <row r="3" spans="1:9" ht="24.95" customHeight="1" x14ac:dyDescent="0.2">
      <c r="A3" s="3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60"/>
    </row>
    <row r="4" spans="1:9" x14ac:dyDescent="0.2">
      <c r="A4" s="34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9" x14ac:dyDescent="0.2">
      <c r="A5" s="35" t="s">
        <v>10</v>
      </c>
      <c r="B5" s="20">
        <f>SUM(B6:B12)</f>
        <v>14415502.359999999</v>
      </c>
      <c r="C5" s="20">
        <f t="shared" ref="C5:F5" si="0">SUM(C6:C12)</f>
        <v>250017.69999999995</v>
      </c>
      <c r="D5" s="20">
        <f t="shared" si="0"/>
        <v>14665520.060000001</v>
      </c>
      <c r="E5" s="20">
        <f t="shared" si="0"/>
        <v>10359300.09</v>
      </c>
      <c r="F5" s="20">
        <f t="shared" si="0"/>
        <v>9129246.1799999997</v>
      </c>
      <c r="G5" s="20">
        <f t="shared" ref="G5:G68" si="1">+D5-E5</f>
        <v>4306219.9700000007</v>
      </c>
    </row>
    <row r="6" spans="1:9" x14ac:dyDescent="0.2">
      <c r="A6" s="36" t="s">
        <v>11</v>
      </c>
      <c r="B6" s="21">
        <v>9670228.3499999996</v>
      </c>
      <c r="C6" s="21">
        <v>293961.11</v>
      </c>
      <c r="D6" s="21">
        <v>9964189.4600000009</v>
      </c>
      <c r="E6" s="21">
        <v>7110281.0099999998</v>
      </c>
      <c r="F6" s="21">
        <v>7110281.0099999998</v>
      </c>
      <c r="G6" s="21">
        <f t="shared" si="1"/>
        <v>2853908.4500000011</v>
      </c>
    </row>
    <row r="7" spans="1:9" x14ac:dyDescent="0.2">
      <c r="A7" s="36" t="s">
        <v>12</v>
      </c>
      <c r="B7" s="21">
        <v>127382.73</v>
      </c>
      <c r="C7" s="21">
        <v>74763.490000000005</v>
      </c>
      <c r="D7" s="21">
        <v>202146.22</v>
      </c>
      <c r="E7" s="21">
        <v>202146.02</v>
      </c>
      <c r="F7" s="21">
        <v>202146.02</v>
      </c>
      <c r="G7" s="21">
        <f t="shared" si="1"/>
        <v>0.20000000001164153</v>
      </c>
    </row>
    <row r="8" spans="1:9" x14ac:dyDescent="0.2">
      <c r="A8" s="36" t="s">
        <v>13</v>
      </c>
      <c r="B8" s="21">
        <v>1726952.12</v>
      </c>
      <c r="C8" s="21">
        <v>169639.98</v>
      </c>
      <c r="D8" s="21">
        <v>1896592.1</v>
      </c>
      <c r="E8" s="21">
        <v>1293847.71</v>
      </c>
      <c r="F8" s="21">
        <v>63793.8</v>
      </c>
      <c r="G8" s="21">
        <f t="shared" si="1"/>
        <v>602744.39000000013</v>
      </c>
      <c r="I8" s="55"/>
    </row>
    <row r="9" spans="1:9" x14ac:dyDescent="0.2">
      <c r="A9" s="36" t="s">
        <v>14</v>
      </c>
      <c r="B9" s="21">
        <v>2304961</v>
      </c>
      <c r="C9" s="21">
        <v>0</v>
      </c>
      <c r="D9" s="21">
        <v>2304961</v>
      </c>
      <c r="E9" s="21">
        <v>1612599.87</v>
      </c>
      <c r="F9" s="21">
        <v>1612599.87</v>
      </c>
      <c r="G9" s="21">
        <f t="shared" si="1"/>
        <v>692361.12999999989</v>
      </c>
    </row>
    <row r="10" spans="1:9" x14ac:dyDescent="0.2">
      <c r="A10" s="36" t="s">
        <v>15</v>
      </c>
      <c r="B10" s="21">
        <v>10000</v>
      </c>
      <c r="C10" s="21">
        <v>287631.28000000003</v>
      </c>
      <c r="D10" s="21">
        <v>297631.28000000003</v>
      </c>
      <c r="E10" s="21">
        <v>140425.48000000001</v>
      </c>
      <c r="F10" s="21">
        <v>140425.48000000001</v>
      </c>
      <c r="G10" s="21">
        <f t="shared" si="1"/>
        <v>157205.80000000002</v>
      </c>
    </row>
    <row r="11" spans="1:9" x14ac:dyDescent="0.2">
      <c r="A11" s="36" t="s">
        <v>16</v>
      </c>
      <c r="B11" s="21">
        <v>575978.16</v>
      </c>
      <c r="C11" s="21">
        <v>-575978.16</v>
      </c>
      <c r="D11" s="21">
        <v>0</v>
      </c>
      <c r="E11" s="21">
        <v>0</v>
      </c>
      <c r="F11" s="21">
        <v>0</v>
      </c>
      <c r="G11" s="21">
        <f t="shared" si="1"/>
        <v>0</v>
      </c>
    </row>
    <row r="12" spans="1:9" x14ac:dyDescent="0.2">
      <c r="A12" s="36" t="s">
        <v>17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f t="shared" si="1"/>
        <v>0</v>
      </c>
    </row>
    <row r="13" spans="1:9" x14ac:dyDescent="0.2">
      <c r="A13" s="37" t="s">
        <v>127</v>
      </c>
      <c r="B13" s="22">
        <f>SUM(B14:B22)</f>
        <v>620043.55000000005</v>
      </c>
      <c r="C13" s="22">
        <f t="shared" ref="C13:F13" si="2">SUM(C14:C22)</f>
        <v>65401.18</v>
      </c>
      <c r="D13" s="22">
        <f t="shared" si="2"/>
        <v>685444.73</v>
      </c>
      <c r="E13" s="22">
        <f t="shared" si="2"/>
        <v>405166.54</v>
      </c>
      <c r="F13" s="22">
        <f t="shared" si="2"/>
        <v>405166.54</v>
      </c>
      <c r="G13" s="22">
        <f t="shared" si="1"/>
        <v>280278.19</v>
      </c>
    </row>
    <row r="14" spans="1:9" x14ac:dyDescent="0.2">
      <c r="A14" s="36" t="s">
        <v>18</v>
      </c>
      <c r="B14" s="21">
        <v>396643.55</v>
      </c>
      <c r="C14" s="21">
        <v>65401.18</v>
      </c>
      <c r="D14" s="21">
        <v>462044.73</v>
      </c>
      <c r="E14" s="21">
        <v>250875.05</v>
      </c>
      <c r="F14" s="21">
        <v>250875.05</v>
      </c>
      <c r="G14" s="21">
        <f t="shared" si="1"/>
        <v>211169.68</v>
      </c>
    </row>
    <row r="15" spans="1:9" x14ac:dyDescent="0.2">
      <c r="A15" s="36" t="s">
        <v>19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f t="shared" si="1"/>
        <v>0</v>
      </c>
    </row>
    <row r="16" spans="1:9" x14ac:dyDescent="0.2">
      <c r="A16" s="36" t="s">
        <v>20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f t="shared" si="1"/>
        <v>0</v>
      </c>
    </row>
    <row r="17" spans="1:7" x14ac:dyDescent="0.2">
      <c r="A17" s="36" t="s">
        <v>21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f t="shared" si="1"/>
        <v>0</v>
      </c>
    </row>
    <row r="18" spans="1:7" x14ac:dyDescent="0.2">
      <c r="A18" s="36" t="s">
        <v>22</v>
      </c>
      <c r="B18" s="21">
        <v>4000</v>
      </c>
      <c r="C18" s="21">
        <v>0</v>
      </c>
      <c r="D18" s="21">
        <v>4000</v>
      </c>
      <c r="E18" s="21">
        <v>1884.49</v>
      </c>
      <c r="F18" s="21">
        <v>1884.49</v>
      </c>
      <c r="G18" s="21">
        <f t="shared" si="1"/>
        <v>2115.5100000000002</v>
      </c>
    </row>
    <row r="19" spans="1:7" x14ac:dyDescent="0.2">
      <c r="A19" s="36" t="s">
        <v>23</v>
      </c>
      <c r="B19" s="21">
        <v>219400</v>
      </c>
      <c r="C19" s="21">
        <v>0</v>
      </c>
      <c r="D19" s="21">
        <v>219400</v>
      </c>
      <c r="E19" s="21">
        <v>152407</v>
      </c>
      <c r="F19" s="21">
        <v>152407</v>
      </c>
      <c r="G19" s="21">
        <f t="shared" si="1"/>
        <v>66993</v>
      </c>
    </row>
    <row r="20" spans="1:7" x14ac:dyDescent="0.2">
      <c r="A20" s="36" t="s">
        <v>24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f t="shared" si="1"/>
        <v>0</v>
      </c>
    </row>
    <row r="21" spans="1:7" x14ac:dyDescent="0.2">
      <c r="A21" s="36" t="s">
        <v>25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f t="shared" si="1"/>
        <v>0</v>
      </c>
    </row>
    <row r="22" spans="1:7" x14ac:dyDescent="0.2">
      <c r="A22" s="36" t="s">
        <v>26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f t="shared" si="1"/>
        <v>0</v>
      </c>
    </row>
    <row r="23" spans="1:7" x14ac:dyDescent="0.2">
      <c r="A23" s="37" t="s">
        <v>27</v>
      </c>
      <c r="B23" s="22">
        <f>SUM(B24:B32)</f>
        <v>2777200.75</v>
      </c>
      <c r="C23" s="22">
        <f t="shared" ref="C23:F23" si="3">SUM(C24:C32)</f>
        <v>-221303.04000000001</v>
      </c>
      <c r="D23" s="22">
        <f t="shared" si="3"/>
        <v>2555897.71</v>
      </c>
      <c r="E23" s="22">
        <f t="shared" si="3"/>
        <v>1202827.46</v>
      </c>
      <c r="F23" s="22">
        <f t="shared" si="3"/>
        <v>1202827.46</v>
      </c>
      <c r="G23" s="22">
        <f t="shared" si="1"/>
        <v>1353070.25</v>
      </c>
    </row>
    <row r="24" spans="1:7" x14ac:dyDescent="0.2">
      <c r="A24" s="36" t="s">
        <v>28</v>
      </c>
      <c r="B24" s="21">
        <v>319900</v>
      </c>
      <c r="C24" s="21">
        <v>-10704</v>
      </c>
      <c r="D24" s="21">
        <v>309196</v>
      </c>
      <c r="E24" s="21">
        <v>193164.34</v>
      </c>
      <c r="F24" s="21">
        <v>193164.34</v>
      </c>
      <c r="G24" s="21">
        <f t="shared" si="1"/>
        <v>116031.66</v>
      </c>
    </row>
    <row r="25" spans="1:7" x14ac:dyDescent="0.2">
      <c r="A25" s="36" t="s">
        <v>29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f t="shared" si="1"/>
        <v>0</v>
      </c>
    </row>
    <row r="26" spans="1:7" x14ac:dyDescent="0.2">
      <c r="A26" s="36" t="s">
        <v>30</v>
      </c>
      <c r="B26" s="21">
        <v>1091748.45</v>
      </c>
      <c r="C26" s="21">
        <v>0</v>
      </c>
      <c r="D26" s="21">
        <v>1091748.45</v>
      </c>
      <c r="E26" s="21">
        <v>558120</v>
      </c>
      <c r="F26" s="21">
        <v>558120</v>
      </c>
      <c r="G26" s="21">
        <f t="shared" si="1"/>
        <v>533628.44999999995</v>
      </c>
    </row>
    <row r="27" spans="1:7" x14ac:dyDescent="0.2">
      <c r="A27" s="36" t="s">
        <v>31</v>
      </c>
      <c r="B27" s="21">
        <v>51200</v>
      </c>
      <c r="C27" s="21">
        <v>8344.19</v>
      </c>
      <c r="D27" s="21">
        <v>59544.19</v>
      </c>
      <c r="E27" s="21">
        <v>39313.040000000001</v>
      </c>
      <c r="F27" s="21">
        <v>39313.040000000001</v>
      </c>
      <c r="G27" s="21">
        <f t="shared" si="1"/>
        <v>20231.150000000001</v>
      </c>
    </row>
    <row r="28" spans="1:7" x14ac:dyDescent="0.2">
      <c r="A28" s="36" t="s">
        <v>32</v>
      </c>
      <c r="B28" s="21">
        <v>720686.07</v>
      </c>
      <c r="C28" s="21">
        <v>-212479.04</v>
      </c>
      <c r="D28" s="21">
        <v>508207.03</v>
      </c>
      <c r="E28" s="21">
        <v>120428.24</v>
      </c>
      <c r="F28" s="21">
        <v>120428.24</v>
      </c>
      <c r="G28" s="21">
        <f t="shared" si="1"/>
        <v>387778.79000000004</v>
      </c>
    </row>
    <row r="29" spans="1:7" x14ac:dyDescent="0.2">
      <c r="A29" s="36" t="s">
        <v>33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f t="shared" si="1"/>
        <v>0</v>
      </c>
    </row>
    <row r="30" spans="1:7" x14ac:dyDescent="0.2">
      <c r="A30" s="36" t="s">
        <v>34</v>
      </c>
      <c r="B30" s="21">
        <v>86600</v>
      </c>
      <c r="C30" s="21">
        <v>-1588.77</v>
      </c>
      <c r="D30" s="21">
        <v>85011.23</v>
      </c>
      <c r="E30" s="21">
        <v>25711.5</v>
      </c>
      <c r="F30" s="21">
        <v>25711.5</v>
      </c>
      <c r="G30" s="21">
        <f t="shared" si="1"/>
        <v>59299.729999999996</v>
      </c>
    </row>
    <row r="31" spans="1:7" x14ac:dyDescent="0.2">
      <c r="A31" s="36" t="s">
        <v>35</v>
      </c>
      <c r="B31" s="21">
        <v>137000</v>
      </c>
      <c r="C31" s="21">
        <v>-5125.42</v>
      </c>
      <c r="D31" s="21">
        <v>131874.57999999999</v>
      </c>
      <c r="E31" s="21">
        <v>58057.37</v>
      </c>
      <c r="F31" s="21">
        <v>58057.37</v>
      </c>
      <c r="G31" s="21">
        <f t="shared" si="1"/>
        <v>73817.209999999992</v>
      </c>
    </row>
    <row r="32" spans="1:7" x14ac:dyDescent="0.2">
      <c r="A32" s="36" t="s">
        <v>36</v>
      </c>
      <c r="B32" s="21">
        <v>370066.23</v>
      </c>
      <c r="C32" s="21">
        <v>250</v>
      </c>
      <c r="D32" s="21">
        <v>370316.23</v>
      </c>
      <c r="E32" s="21">
        <v>208032.97</v>
      </c>
      <c r="F32" s="21">
        <v>208032.97</v>
      </c>
      <c r="G32" s="21">
        <f t="shared" si="1"/>
        <v>162283.25999999998</v>
      </c>
    </row>
    <row r="33" spans="1:7" x14ac:dyDescent="0.2">
      <c r="A33" s="37" t="s">
        <v>128</v>
      </c>
      <c r="B33" s="22">
        <v>0</v>
      </c>
      <c r="C33" s="22">
        <v>0</v>
      </c>
      <c r="D33" s="22">
        <v>0</v>
      </c>
      <c r="E33" s="22">
        <v>0</v>
      </c>
      <c r="F33" s="22">
        <v>0</v>
      </c>
      <c r="G33" s="22">
        <f t="shared" si="1"/>
        <v>0</v>
      </c>
    </row>
    <row r="34" spans="1:7" x14ac:dyDescent="0.2">
      <c r="A34" s="36" t="s">
        <v>37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f t="shared" si="1"/>
        <v>0</v>
      </c>
    </row>
    <row r="35" spans="1:7" x14ac:dyDescent="0.2">
      <c r="A35" s="36" t="s">
        <v>38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f t="shared" si="1"/>
        <v>0</v>
      </c>
    </row>
    <row r="36" spans="1:7" x14ac:dyDescent="0.2">
      <c r="A36" s="36" t="s">
        <v>39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f t="shared" si="1"/>
        <v>0</v>
      </c>
    </row>
    <row r="37" spans="1:7" x14ac:dyDescent="0.2">
      <c r="A37" s="36" t="s">
        <v>40</v>
      </c>
      <c r="B37" s="21">
        <v>0</v>
      </c>
      <c r="C37" s="21">
        <v>0</v>
      </c>
      <c r="D37" s="21">
        <v>0</v>
      </c>
      <c r="E37" s="21">
        <v>0</v>
      </c>
      <c r="F37" s="21">
        <v>0</v>
      </c>
      <c r="G37" s="21">
        <f t="shared" si="1"/>
        <v>0</v>
      </c>
    </row>
    <row r="38" spans="1:7" x14ac:dyDescent="0.2">
      <c r="A38" s="36" t="s">
        <v>41</v>
      </c>
      <c r="B38" s="21">
        <v>0</v>
      </c>
      <c r="C38" s="21">
        <v>0</v>
      </c>
      <c r="D38" s="21">
        <v>0</v>
      </c>
      <c r="E38" s="21">
        <v>0</v>
      </c>
      <c r="F38" s="21">
        <v>0</v>
      </c>
      <c r="G38" s="21">
        <f t="shared" si="1"/>
        <v>0</v>
      </c>
    </row>
    <row r="39" spans="1:7" x14ac:dyDescent="0.2">
      <c r="A39" s="36" t="s">
        <v>42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  <c r="G39" s="21">
        <f t="shared" si="1"/>
        <v>0</v>
      </c>
    </row>
    <row r="40" spans="1:7" x14ac:dyDescent="0.2">
      <c r="A40" s="36" t="s">
        <v>43</v>
      </c>
      <c r="B40" s="21">
        <v>0</v>
      </c>
      <c r="C40" s="21">
        <v>0</v>
      </c>
      <c r="D40" s="21">
        <v>0</v>
      </c>
      <c r="E40" s="21">
        <v>0</v>
      </c>
      <c r="F40" s="21">
        <v>0</v>
      </c>
      <c r="G40" s="21">
        <f t="shared" si="1"/>
        <v>0</v>
      </c>
    </row>
    <row r="41" spans="1:7" x14ac:dyDescent="0.2">
      <c r="A41" s="36" t="s">
        <v>44</v>
      </c>
      <c r="B41" s="21">
        <v>0</v>
      </c>
      <c r="C41" s="21">
        <v>0</v>
      </c>
      <c r="D41" s="21">
        <v>0</v>
      </c>
      <c r="E41" s="21">
        <v>0</v>
      </c>
      <c r="F41" s="21">
        <v>0</v>
      </c>
      <c r="G41" s="21">
        <f t="shared" si="1"/>
        <v>0</v>
      </c>
    </row>
    <row r="42" spans="1:7" x14ac:dyDescent="0.2">
      <c r="A42" s="36" t="s">
        <v>45</v>
      </c>
      <c r="B42" s="21">
        <v>0</v>
      </c>
      <c r="C42" s="21">
        <v>0</v>
      </c>
      <c r="D42" s="21">
        <v>0</v>
      </c>
      <c r="E42" s="21">
        <v>0</v>
      </c>
      <c r="F42" s="21">
        <v>0</v>
      </c>
      <c r="G42" s="21">
        <f t="shared" si="1"/>
        <v>0</v>
      </c>
    </row>
    <row r="43" spans="1:7" x14ac:dyDescent="0.2">
      <c r="A43" s="37" t="s">
        <v>129</v>
      </c>
      <c r="B43" s="22">
        <f>SUM(B44:B52)</f>
        <v>0</v>
      </c>
      <c r="C43" s="22">
        <f t="shared" ref="C43:F43" si="4">SUM(C44:C52)</f>
        <v>83485.2</v>
      </c>
      <c r="D43" s="22">
        <f t="shared" si="4"/>
        <v>83485.2</v>
      </c>
      <c r="E43" s="22">
        <f t="shared" si="4"/>
        <v>83485.2</v>
      </c>
      <c r="F43" s="22">
        <f t="shared" si="4"/>
        <v>83485.2</v>
      </c>
      <c r="G43" s="22">
        <f t="shared" si="1"/>
        <v>0</v>
      </c>
    </row>
    <row r="44" spans="1:7" x14ac:dyDescent="0.2">
      <c r="A44" s="36" t="s">
        <v>46</v>
      </c>
      <c r="B44" s="21">
        <v>0</v>
      </c>
      <c r="C44" s="21">
        <v>83485.2</v>
      </c>
      <c r="D44" s="21">
        <v>83485.2</v>
      </c>
      <c r="E44" s="21">
        <v>83485.2</v>
      </c>
      <c r="F44" s="21">
        <v>83485.2</v>
      </c>
      <c r="G44" s="21">
        <f t="shared" si="1"/>
        <v>0</v>
      </c>
    </row>
    <row r="45" spans="1:7" x14ac:dyDescent="0.2">
      <c r="A45" s="36" t="s">
        <v>47</v>
      </c>
      <c r="B45" s="21">
        <v>0</v>
      </c>
      <c r="C45" s="21">
        <v>0</v>
      </c>
      <c r="D45" s="21">
        <v>0</v>
      </c>
      <c r="E45" s="21">
        <v>0</v>
      </c>
      <c r="F45" s="21">
        <v>0</v>
      </c>
      <c r="G45" s="21">
        <f t="shared" si="1"/>
        <v>0</v>
      </c>
    </row>
    <row r="46" spans="1:7" x14ac:dyDescent="0.2">
      <c r="A46" s="36" t="s">
        <v>48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1">
        <f t="shared" si="1"/>
        <v>0</v>
      </c>
    </row>
    <row r="47" spans="1:7" x14ac:dyDescent="0.2">
      <c r="A47" s="36" t="s">
        <v>49</v>
      </c>
      <c r="B47" s="21">
        <v>0</v>
      </c>
      <c r="C47" s="21">
        <v>0</v>
      </c>
      <c r="D47" s="21">
        <v>0</v>
      </c>
      <c r="E47" s="21">
        <v>0</v>
      </c>
      <c r="F47" s="21">
        <v>0</v>
      </c>
      <c r="G47" s="21">
        <f t="shared" si="1"/>
        <v>0</v>
      </c>
    </row>
    <row r="48" spans="1:7" x14ac:dyDescent="0.2">
      <c r="A48" s="36" t="s">
        <v>50</v>
      </c>
      <c r="B48" s="21">
        <v>0</v>
      </c>
      <c r="C48" s="21">
        <v>0</v>
      </c>
      <c r="D48" s="21">
        <v>0</v>
      </c>
      <c r="E48" s="21">
        <v>0</v>
      </c>
      <c r="F48" s="21">
        <v>0</v>
      </c>
      <c r="G48" s="21">
        <f t="shared" si="1"/>
        <v>0</v>
      </c>
    </row>
    <row r="49" spans="1:7" x14ac:dyDescent="0.2">
      <c r="A49" s="36" t="s">
        <v>51</v>
      </c>
      <c r="B49" s="21">
        <v>0</v>
      </c>
      <c r="C49" s="21">
        <v>0</v>
      </c>
      <c r="D49" s="21">
        <v>0</v>
      </c>
      <c r="E49" s="21">
        <v>0</v>
      </c>
      <c r="F49" s="21">
        <v>0</v>
      </c>
      <c r="G49" s="21">
        <f t="shared" si="1"/>
        <v>0</v>
      </c>
    </row>
    <row r="50" spans="1:7" x14ac:dyDescent="0.2">
      <c r="A50" s="36" t="s">
        <v>52</v>
      </c>
      <c r="B50" s="21">
        <v>0</v>
      </c>
      <c r="C50" s="21">
        <v>0</v>
      </c>
      <c r="D50" s="21">
        <v>0</v>
      </c>
      <c r="E50" s="21">
        <v>0</v>
      </c>
      <c r="F50" s="21">
        <v>0</v>
      </c>
      <c r="G50" s="21">
        <f t="shared" si="1"/>
        <v>0</v>
      </c>
    </row>
    <row r="51" spans="1:7" x14ac:dyDescent="0.2">
      <c r="A51" s="36" t="s">
        <v>53</v>
      </c>
      <c r="B51" s="21">
        <v>0</v>
      </c>
      <c r="C51" s="21">
        <v>0</v>
      </c>
      <c r="D51" s="21">
        <v>0</v>
      </c>
      <c r="E51" s="21">
        <v>0</v>
      </c>
      <c r="F51" s="21">
        <v>0</v>
      </c>
      <c r="G51" s="21">
        <f t="shared" si="1"/>
        <v>0</v>
      </c>
    </row>
    <row r="52" spans="1:7" x14ac:dyDescent="0.2">
      <c r="A52" s="36" t="s">
        <v>54</v>
      </c>
      <c r="B52" s="21">
        <v>0</v>
      </c>
      <c r="C52" s="21">
        <v>0</v>
      </c>
      <c r="D52" s="21">
        <v>0</v>
      </c>
      <c r="E52" s="21">
        <v>0</v>
      </c>
      <c r="F52" s="21">
        <v>0</v>
      </c>
      <c r="G52" s="21">
        <f t="shared" si="1"/>
        <v>0</v>
      </c>
    </row>
    <row r="53" spans="1:7" x14ac:dyDescent="0.2">
      <c r="A53" s="37" t="s">
        <v>55</v>
      </c>
      <c r="B53" s="22">
        <v>0</v>
      </c>
      <c r="C53" s="22">
        <v>0</v>
      </c>
      <c r="D53" s="22">
        <v>0</v>
      </c>
      <c r="E53" s="22">
        <v>0</v>
      </c>
      <c r="F53" s="22">
        <v>0</v>
      </c>
      <c r="G53" s="22">
        <f t="shared" si="1"/>
        <v>0</v>
      </c>
    </row>
    <row r="54" spans="1:7" x14ac:dyDescent="0.2">
      <c r="A54" s="36" t="s">
        <v>56</v>
      </c>
      <c r="B54" s="21">
        <v>0</v>
      </c>
      <c r="C54" s="21">
        <v>0</v>
      </c>
      <c r="D54" s="21">
        <v>0</v>
      </c>
      <c r="E54" s="21">
        <v>0</v>
      </c>
      <c r="F54" s="21">
        <v>0</v>
      </c>
      <c r="G54" s="21">
        <f t="shared" si="1"/>
        <v>0</v>
      </c>
    </row>
    <row r="55" spans="1:7" x14ac:dyDescent="0.2">
      <c r="A55" s="36" t="s">
        <v>57</v>
      </c>
      <c r="B55" s="21">
        <v>0</v>
      </c>
      <c r="C55" s="21">
        <v>0</v>
      </c>
      <c r="D55" s="21">
        <v>0</v>
      </c>
      <c r="E55" s="21">
        <v>0</v>
      </c>
      <c r="F55" s="21">
        <v>0</v>
      </c>
      <c r="G55" s="21">
        <f t="shared" si="1"/>
        <v>0</v>
      </c>
    </row>
    <row r="56" spans="1:7" x14ac:dyDescent="0.2">
      <c r="A56" s="36" t="s">
        <v>58</v>
      </c>
      <c r="B56" s="21">
        <v>0</v>
      </c>
      <c r="C56" s="21">
        <v>0</v>
      </c>
      <c r="D56" s="21">
        <v>0</v>
      </c>
      <c r="E56" s="21">
        <v>0</v>
      </c>
      <c r="F56" s="21">
        <v>0</v>
      </c>
      <c r="G56" s="21">
        <f t="shared" si="1"/>
        <v>0</v>
      </c>
    </row>
    <row r="57" spans="1:7" x14ac:dyDescent="0.2">
      <c r="A57" s="37" t="s">
        <v>125</v>
      </c>
      <c r="B57" s="22">
        <v>0</v>
      </c>
      <c r="C57" s="22">
        <v>0</v>
      </c>
      <c r="D57" s="22">
        <v>0</v>
      </c>
      <c r="E57" s="22">
        <v>0</v>
      </c>
      <c r="F57" s="22">
        <v>0</v>
      </c>
      <c r="G57" s="22">
        <f t="shared" si="1"/>
        <v>0</v>
      </c>
    </row>
    <row r="58" spans="1:7" x14ac:dyDescent="0.2">
      <c r="A58" s="36" t="s">
        <v>59</v>
      </c>
      <c r="B58" s="21">
        <v>0</v>
      </c>
      <c r="C58" s="21">
        <v>0</v>
      </c>
      <c r="D58" s="21">
        <v>0</v>
      </c>
      <c r="E58" s="21">
        <v>0</v>
      </c>
      <c r="F58" s="21">
        <v>0</v>
      </c>
      <c r="G58" s="21">
        <f t="shared" si="1"/>
        <v>0</v>
      </c>
    </row>
    <row r="59" spans="1:7" x14ac:dyDescent="0.2">
      <c r="A59" s="36" t="s">
        <v>60</v>
      </c>
      <c r="B59" s="21">
        <v>0</v>
      </c>
      <c r="C59" s="21">
        <v>0</v>
      </c>
      <c r="D59" s="21">
        <v>0</v>
      </c>
      <c r="E59" s="21">
        <v>0</v>
      </c>
      <c r="F59" s="21">
        <v>0</v>
      </c>
      <c r="G59" s="21">
        <f t="shared" si="1"/>
        <v>0</v>
      </c>
    </row>
    <row r="60" spans="1:7" x14ac:dyDescent="0.2">
      <c r="A60" s="36" t="s">
        <v>61</v>
      </c>
      <c r="B60" s="21">
        <v>0</v>
      </c>
      <c r="C60" s="21">
        <v>0</v>
      </c>
      <c r="D60" s="21">
        <v>0</v>
      </c>
      <c r="E60" s="21">
        <v>0</v>
      </c>
      <c r="F60" s="21">
        <v>0</v>
      </c>
      <c r="G60" s="21">
        <f t="shared" si="1"/>
        <v>0</v>
      </c>
    </row>
    <row r="61" spans="1:7" x14ac:dyDescent="0.2">
      <c r="A61" s="36" t="s">
        <v>62</v>
      </c>
      <c r="B61" s="21">
        <v>0</v>
      </c>
      <c r="C61" s="21">
        <v>0</v>
      </c>
      <c r="D61" s="21">
        <v>0</v>
      </c>
      <c r="E61" s="21">
        <v>0</v>
      </c>
      <c r="F61" s="21">
        <v>0</v>
      </c>
      <c r="G61" s="21">
        <f t="shared" si="1"/>
        <v>0</v>
      </c>
    </row>
    <row r="62" spans="1:7" x14ac:dyDescent="0.2">
      <c r="A62" s="36" t="s">
        <v>63</v>
      </c>
      <c r="B62" s="21">
        <v>0</v>
      </c>
      <c r="C62" s="21">
        <v>0</v>
      </c>
      <c r="D62" s="21">
        <v>0</v>
      </c>
      <c r="E62" s="21">
        <v>0</v>
      </c>
      <c r="F62" s="21">
        <v>0</v>
      </c>
      <c r="G62" s="21">
        <f t="shared" si="1"/>
        <v>0</v>
      </c>
    </row>
    <row r="63" spans="1:7" x14ac:dyDescent="0.2">
      <c r="A63" s="36" t="s">
        <v>64</v>
      </c>
      <c r="B63" s="21">
        <v>0</v>
      </c>
      <c r="C63" s="21">
        <v>0</v>
      </c>
      <c r="D63" s="21">
        <v>0</v>
      </c>
      <c r="E63" s="21">
        <v>0</v>
      </c>
      <c r="F63" s="21">
        <v>0</v>
      </c>
      <c r="G63" s="21">
        <f t="shared" si="1"/>
        <v>0</v>
      </c>
    </row>
    <row r="64" spans="1:7" x14ac:dyDescent="0.2">
      <c r="A64" s="36" t="s">
        <v>65</v>
      </c>
      <c r="B64" s="21">
        <v>0</v>
      </c>
      <c r="C64" s="21">
        <v>0</v>
      </c>
      <c r="D64" s="21">
        <v>0</v>
      </c>
      <c r="E64" s="21">
        <v>0</v>
      </c>
      <c r="F64" s="21">
        <v>0</v>
      </c>
      <c r="G64" s="21">
        <f t="shared" si="1"/>
        <v>0</v>
      </c>
    </row>
    <row r="65" spans="1:7" x14ac:dyDescent="0.2">
      <c r="A65" s="37" t="s">
        <v>126</v>
      </c>
      <c r="B65" s="22">
        <v>0</v>
      </c>
      <c r="C65" s="22">
        <v>0</v>
      </c>
      <c r="D65" s="22">
        <v>0</v>
      </c>
      <c r="E65" s="22">
        <v>0</v>
      </c>
      <c r="F65" s="22">
        <v>0</v>
      </c>
      <c r="G65" s="22">
        <f t="shared" si="1"/>
        <v>0</v>
      </c>
    </row>
    <row r="66" spans="1:7" x14ac:dyDescent="0.2">
      <c r="A66" s="36" t="s">
        <v>66</v>
      </c>
      <c r="B66" s="21">
        <v>0</v>
      </c>
      <c r="C66" s="21">
        <v>0</v>
      </c>
      <c r="D66" s="21">
        <v>0</v>
      </c>
      <c r="E66" s="21">
        <v>0</v>
      </c>
      <c r="F66" s="21">
        <v>0</v>
      </c>
      <c r="G66" s="21">
        <f t="shared" si="1"/>
        <v>0</v>
      </c>
    </row>
    <row r="67" spans="1:7" x14ac:dyDescent="0.2">
      <c r="A67" s="36" t="s">
        <v>67</v>
      </c>
      <c r="B67" s="21">
        <v>0</v>
      </c>
      <c r="C67" s="21">
        <v>0</v>
      </c>
      <c r="D67" s="21">
        <v>0</v>
      </c>
      <c r="E67" s="21">
        <v>0</v>
      </c>
      <c r="F67" s="21">
        <v>0</v>
      </c>
      <c r="G67" s="21">
        <f t="shared" si="1"/>
        <v>0</v>
      </c>
    </row>
    <row r="68" spans="1:7" x14ac:dyDescent="0.2">
      <c r="A68" s="36" t="s">
        <v>68</v>
      </c>
      <c r="B68" s="21">
        <v>0</v>
      </c>
      <c r="C68" s="21">
        <v>0</v>
      </c>
      <c r="D68" s="21">
        <v>0</v>
      </c>
      <c r="E68" s="21">
        <v>0</v>
      </c>
      <c r="F68" s="21">
        <v>0</v>
      </c>
      <c r="G68" s="21">
        <f t="shared" si="1"/>
        <v>0</v>
      </c>
    </row>
    <row r="69" spans="1:7" x14ac:dyDescent="0.2">
      <c r="A69" s="37" t="s">
        <v>69</v>
      </c>
      <c r="B69" s="22">
        <v>0</v>
      </c>
      <c r="C69" s="22">
        <v>0</v>
      </c>
      <c r="D69" s="22">
        <v>0</v>
      </c>
      <c r="E69" s="22">
        <v>0</v>
      </c>
      <c r="F69" s="22">
        <v>0</v>
      </c>
      <c r="G69" s="22">
        <f t="shared" ref="G69:G76" si="5">+D69-E69</f>
        <v>0</v>
      </c>
    </row>
    <row r="70" spans="1:7" x14ac:dyDescent="0.2">
      <c r="A70" s="36" t="s">
        <v>70</v>
      </c>
      <c r="B70" s="21">
        <v>0</v>
      </c>
      <c r="C70" s="21">
        <v>0</v>
      </c>
      <c r="D70" s="21">
        <v>0</v>
      </c>
      <c r="E70" s="21">
        <v>0</v>
      </c>
      <c r="F70" s="21">
        <v>0</v>
      </c>
      <c r="G70" s="21">
        <f t="shared" si="5"/>
        <v>0</v>
      </c>
    </row>
    <row r="71" spans="1:7" x14ac:dyDescent="0.2">
      <c r="A71" s="36" t="s">
        <v>71</v>
      </c>
      <c r="B71" s="21">
        <v>0</v>
      </c>
      <c r="C71" s="21">
        <v>0</v>
      </c>
      <c r="D71" s="21">
        <v>0</v>
      </c>
      <c r="E71" s="21">
        <v>0</v>
      </c>
      <c r="F71" s="21">
        <v>0</v>
      </c>
      <c r="G71" s="21">
        <f t="shared" si="5"/>
        <v>0</v>
      </c>
    </row>
    <row r="72" spans="1:7" x14ac:dyDescent="0.2">
      <c r="A72" s="36" t="s">
        <v>72</v>
      </c>
      <c r="B72" s="21">
        <v>0</v>
      </c>
      <c r="C72" s="21">
        <v>0</v>
      </c>
      <c r="D72" s="21">
        <v>0</v>
      </c>
      <c r="E72" s="21">
        <v>0</v>
      </c>
      <c r="F72" s="21">
        <v>0</v>
      </c>
      <c r="G72" s="21">
        <f t="shared" si="5"/>
        <v>0</v>
      </c>
    </row>
    <row r="73" spans="1:7" x14ac:dyDescent="0.2">
      <c r="A73" s="36" t="s">
        <v>73</v>
      </c>
      <c r="B73" s="21">
        <v>0</v>
      </c>
      <c r="C73" s="21">
        <v>0</v>
      </c>
      <c r="D73" s="21">
        <v>0</v>
      </c>
      <c r="E73" s="21">
        <v>0</v>
      </c>
      <c r="F73" s="21">
        <v>0</v>
      </c>
      <c r="G73" s="21">
        <f t="shared" si="5"/>
        <v>0</v>
      </c>
    </row>
    <row r="74" spans="1:7" x14ac:dyDescent="0.2">
      <c r="A74" s="36" t="s">
        <v>74</v>
      </c>
      <c r="B74" s="21">
        <v>0</v>
      </c>
      <c r="C74" s="21">
        <v>0</v>
      </c>
      <c r="D74" s="21">
        <v>0</v>
      </c>
      <c r="E74" s="21">
        <v>0</v>
      </c>
      <c r="F74" s="21">
        <v>0</v>
      </c>
      <c r="G74" s="21">
        <f t="shared" si="5"/>
        <v>0</v>
      </c>
    </row>
    <row r="75" spans="1:7" x14ac:dyDescent="0.2">
      <c r="A75" s="36" t="s">
        <v>75</v>
      </c>
      <c r="B75" s="21">
        <v>0</v>
      </c>
      <c r="C75" s="21">
        <v>0</v>
      </c>
      <c r="D75" s="21">
        <v>0</v>
      </c>
      <c r="E75" s="21">
        <v>0</v>
      </c>
      <c r="F75" s="21">
        <v>0</v>
      </c>
      <c r="G75" s="21">
        <f t="shared" si="5"/>
        <v>0</v>
      </c>
    </row>
    <row r="76" spans="1:7" x14ac:dyDescent="0.2">
      <c r="A76" s="38" t="s">
        <v>76</v>
      </c>
      <c r="B76" s="23">
        <v>0</v>
      </c>
      <c r="C76" s="23">
        <v>0</v>
      </c>
      <c r="D76" s="23">
        <v>0</v>
      </c>
      <c r="E76" s="23">
        <v>0</v>
      </c>
      <c r="F76" s="23">
        <v>0</v>
      </c>
      <c r="G76" s="23">
        <f t="shared" si="5"/>
        <v>0</v>
      </c>
    </row>
    <row r="77" spans="1:7" x14ac:dyDescent="0.2">
      <c r="A77" s="39" t="s">
        <v>77</v>
      </c>
      <c r="B77" s="24">
        <f>SUM(B5+B13+B23+B33+B43+B53+B57+B65+B69)</f>
        <v>17812746.66</v>
      </c>
      <c r="C77" s="24">
        <f t="shared" ref="C77:G77" si="6">SUM(C5+C13+C23+C33+C43+C53+C57+C65+C69)</f>
        <v>177601.03999999992</v>
      </c>
      <c r="D77" s="24">
        <f t="shared" si="6"/>
        <v>17990347.699999999</v>
      </c>
      <c r="E77" s="24">
        <f t="shared" si="6"/>
        <v>12050779.289999999</v>
      </c>
      <c r="F77" s="24">
        <f t="shared" si="6"/>
        <v>10820725.379999999</v>
      </c>
      <c r="G77" s="24">
        <f t="shared" si="6"/>
        <v>5939568.4100000011</v>
      </c>
    </row>
    <row r="79" spans="1:7" x14ac:dyDescent="0.2">
      <c r="A79" s="1" t="s">
        <v>131</v>
      </c>
    </row>
    <row r="84" spans="1:6" ht="12" x14ac:dyDescent="0.2">
      <c r="A84" s="25"/>
      <c r="B84" s="26"/>
      <c r="C84" s="26"/>
      <c r="D84" s="26"/>
      <c r="E84" s="27"/>
      <c r="F84" s="26"/>
    </row>
    <row r="85" spans="1:6" ht="48" x14ac:dyDescent="0.2">
      <c r="A85" s="28" t="s">
        <v>132</v>
      </c>
      <c r="B85" s="26"/>
      <c r="C85" s="26"/>
      <c r="D85" s="26"/>
      <c r="E85" s="28" t="s">
        <v>133</v>
      </c>
      <c r="F85" s="26"/>
    </row>
  </sheetData>
  <sheetProtection formatCells="0" formatColumns="0" formatRows="0" autoFilter="0"/>
  <mergeCells count="2">
    <mergeCell ref="A1:G1"/>
    <mergeCell ref="G2:G3"/>
  </mergeCells>
  <printOptions horizontalCentered="1"/>
  <pageMargins left="0.31496062992125984" right="0" top="0" bottom="0" header="0.31496062992125984" footer="0.31496062992125984"/>
  <pageSetup scale="73" orientation="portrait" r:id="rId1"/>
  <ignoredErrors>
    <ignoredError sqref="B5:G5 B24:B26 B45:G77 B28:B29 B27 G27 B33:G42 B30 G30 B31 G31 B32 G32 B12:G13 B6:B11 G6:G11 B15:B18 B14 G14 B20:G22 B19 G19 G24:G26 G28:G29 G15:G18 B44 G44" unlockedFormula="1"/>
    <ignoredError sqref="B23:G23 B43:G43" formulaRange="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4"/>
  <sheetViews>
    <sheetView showGridLines="0" topLeftCell="B1" workbookViewId="0">
      <selection activeCell="G24" sqref="G24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8" ht="45" customHeight="1" x14ac:dyDescent="0.2">
      <c r="A1" s="56" t="s">
        <v>140</v>
      </c>
      <c r="B1" s="57"/>
      <c r="C1" s="57"/>
      <c r="D1" s="57"/>
      <c r="E1" s="57"/>
      <c r="F1" s="57"/>
      <c r="G1" s="58"/>
    </row>
    <row r="2" spans="1:8" x14ac:dyDescent="0.2">
      <c r="A2" s="32"/>
      <c r="B2" s="17" t="s">
        <v>0</v>
      </c>
      <c r="C2" s="18"/>
      <c r="D2" s="18"/>
      <c r="E2" s="18"/>
      <c r="F2" s="19"/>
      <c r="G2" s="59" t="s">
        <v>7</v>
      </c>
      <c r="H2" s="2"/>
    </row>
    <row r="3" spans="1:8" ht="24.95" customHeight="1" x14ac:dyDescent="0.2">
      <c r="A3" s="3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60"/>
      <c r="H3" s="2"/>
    </row>
    <row r="4" spans="1:8" x14ac:dyDescent="0.2">
      <c r="A4" s="34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  <c r="H4" s="2"/>
    </row>
    <row r="5" spans="1:8" x14ac:dyDescent="0.2">
      <c r="A5" s="40"/>
      <c r="B5" s="8"/>
      <c r="C5" s="8"/>
      <c r="D5" s="8"/>
      <c r="E5" s="8"/>
      <c r="F5" s="8"/>
      <c r="G5" s="8"/>
      <c r="H5" s="2"/>
    </row>
    <row r="6" spans="1:8" x14ac:dyDescent="0.2">
      <c r="A6" s="41" t="s">
        <v>78</v>
      </c>
      <c r="B6" s="6">
        <v>17812746.66</v>
      </c>
      <c r="C6" s="6">
        <v>94115.839999999997</v>
      </c>
      <c r="D6" s="6">
        <f>+B6+C6</f>
        <v>17906862.5</v>
      </c>
      <c r="E6" s="6">
        <v>11967294.09</v>
      </c>
      <c r="F6" s="6">
        <v>10737240.18</v>
      </c>
      <c r="G6" s="6">
        <f>+D6-E6</f>
        <v>5939568.4100000001</v>
      </c>
      <c r="H6" s="2"/>
    </row>
    <row r="7" spans="1:8" x14ac:dyDescent="0.2">
      <c r="A7" s="41"/>
      <c r="B7" s="9"/>
      <c r="C7" s="9"/>
      <c r="D7" s="9"/>
      <c r="E7" s="9"/>
      <c r="F7" s="9"/>
      <c r="G7" s="9"/>
      <c r="H7" s="2"/>
    </row>
    <row r="8" spans="1:8" x14ac:dyDescent="0.2">
      <c r="A8" s="41" t="s">
        <v>79</v>
      </c>
      <c r="B8" s="6">
        <v>0</v>
      </c>
      <c r="C8" s="6">
        <v>83485.2</v>
      </c>
      <c r="D8" s="6">
        <f>+B8+C8</f>
        <v>83485.2</v>
      </c>
      <c r="E8" s="6">
        <v>83485.2</v>
      </c>
      <c r="F8" s="6">
        <v>83485.2</v>
      </c>
      <c r="G8" s="6">
        <f>+D8-E8</f>
        <v>0</v>
      </c>
      <c r="H8" s="2"/>
    </row>
    <row r="9" spans="1:8" x14ac:dyDescent="0.2">
      <c r="A9" s="41"/>
      <c r="B9" s="9"/>
      <c r="C9" s="9"/>
      <c r="D9" s="9"/>
      <c r="E9" s="9"/>
      <c r="F9" s="9"/>
      <c r="G9" s="9"/>
      <c r="H9" s="2"/>
    </row>
    <row r="10" spans="1:8" x14ac:dyDescent="0.2">
      <c r="A10" s="41" t="s">
        <v>80</v>
      </c>
      <c r="B10" s="6">
        <v>0</v>
      </c>
      <c r="C10" s="6">
        <v>0</v>
      </c>
      <c r="D10" s="6">
        <f>+B10+C10</f>
        <v>0</v>
      </c>
      <c r="E10" s="6">
        <v>0</v>
      </c>
      <c r="F10" s="6">
        <v>0</v>
      </c>
      <c r="G10" s="6">
        <v>0</v>
      </c>
      <c r="H10" s="2"/>
    </row>
    <row r="11" spans="1:8" x14ac:dyDescent="0.2">
      <c r="A11" s="41"/>
      <c r="B11" s="9"/>
      <c r="C11" s="9"/>
      <c r="D11" s="9"/>
      <c r="E11" s="9"/>
      <c r="F11" s="9"/>
      <c r="G11" s="9"/>
      <c r="H11" s="2"/>
    </row>
    <row r="12" spans="1:8" x14ac:dyDescent="0.2">
      <c r="A12" s="41" t="s">
        <v>41</v>
      </c>
      <c r="B12" s="6">
        <v>0</v>
      </c>
      <c r="C12" s="6">
        <v>0</v>
      </c>
      <c r="D12" s="6">
        <f>+B12+C12</f>
        <v>0</v>
      </c>
      <c r="E12" s="6">
        <v>0</v>
      </c>
      <c r="F12" s="6">
        <v>0</v>
      </c>
      <c r="G12" s="6">
        <v>0</v>
      </c>
      <c r="H12" s="2"/>
    </row>
    <row r="13" spans="1:8" x14ac:dyDescent="0.2">
      <c r="A13" s="41"/>
      <c r="B13" s="9"/>
      <c r="C13" s="9"/>
      <c r="D13" s="9"/>
      <c r="E13" s="9"/>
      <c r="F13" s="9"/>
      <c r="G13" s="9"/>
      <c r="H13" s="2"/>
    </row>
    <row r="14" spans="1:8" x14ac:dyDescent="0.2">
      <c r="A14" s="41" t="s">
        <v>66</v>
      </c>
      <c r="B14" s="6">
        <v>0</v>
      </c>
      <c r="C14" s="6">
        <v>0</v>
      </c>
      <c r="D14" s="6">
        <f>+B14+C14</f>
        <v>0</v>
      </c>
      <c r="E14" s="6">
        <v>0</v>
      </c>
      <c r="F14" s="6">
        <v>0</v>
      </c>
      <c r="G14" s="6">
        <v>0</v>
      </c>
      <c r="H14" s="2"/>
    </row>
    <row r="15" spans="1:8" x14ac:dyDescent="0.2">
      <c r="A15" s="42"/>
      <c r="B15" s="10"/>
      <c r="C15" s="10"/>
      <c r="D15" s="10"/>
      <c r="E15" s="10"/>
      <c r="F15" s="10"/>
      <c r="G15" s="10"/>
      <c r="H15" s="2"/>
    </row>
    <row r="16" spans="1:8" x14ac:dyDescent="0.2">
      <c r="A16" s="43" t="s">
        <v>77</v>
      </c>
      <c r="B16" s="29">
        <f>SUM(B6+B8+B10+B12+B14)</f>
        <v>17812746.66</v>
      </c>
      <c r="C16" s="29">
        <f t="shared" ref="C16:G16" si="0">SUM(C6+C8+C10+C12+C14)</f>
        <v>177601.03999999998</v>
      </c>
      <c r="D16" s="29">
        <f t="shared" si="0"/>
        <v>17990347.699999999</v>
      </c>
      <c r="E16" s="29">
        <f t="shared" si="0"/>
        <v>12050779.289999999</v>
      </c>
      <c r="F16" s="29">
        <f t="shared" si="0"/>
        <v>10820725.379999999</v>
      </c>
      <c r="G16" s="29">
        <f t="shared" si="0"/>
        <v>5939568.4100000001</v>
      </c>
      <c r="H16" s="2"/>
    </row>
    <row r="18" spans="1:6" x14ac:dyDescent="0.2">
      <c r="A18" s="1" t="s">
        <v>131</v>
      </c>
    </row>
    <row r="23" spans="1:6" ht="12" x14ac:dyDescent="0.2">
      <c r="A23" s="25"/>
      <c r="B23" s="26"/>
      <c r="C23" s="26"/>
      <c r="D23" s="26"/>
      <c r="E23" s="27"/>
      <c r="F23" s="26"/>
    </row>
    <row r="24" spans="1:6" ht="48" x14ac:dyDescent="0.2">
      <c r="A24" s="28" t="s">
        <v>132</v>
      </c>
      <c r="B24" s="26"/>
      <c r="C24" s="26"/>
      <c r="D24" s="26"/>
      <c r="E24" s="28" t="s">
        <v>133</v>
      </c>
      <c r="F24" s="26"/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" top="0.78740157480314965" bottom="0" header="0.31496062992125984" footer="0.31496062992125984"/>
  <pageSetup scale="77" orientation="portrait" r:id="rId1"/>
  <ignoredErrors>
    <ignoredError sqref="B16:G16 D9:G14 D6 G6 D7:D8 G7:G8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0"/>
  <sheetViews>
    <sheetView showGridLines="0" workbookViewId="0">
      <selection activeCell="H44" sqref="H44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56" t="s">
        <v>141</v>
      </c>
      <c r="B1" s="57"/>
      <c r="C1" s="57"/>
      <c r="D1" s="57"/>
      <c r="E1" s="57"/>
      <c r="F1" s="57"/>
      <c r="G1" s="58"/>
    </row>
    <row r="2" spans="1:7" x14ac:dyDescent="0.2">
      <c r="A2" s="12"/>
      <c r="B2" s="12"/>
      <c r="C2" s="12"/>
      <c r="D2" s="12"/>
      <c r="E2" s="12"/>
      <c r="F2" s="12"/>
      <c r="G2" s="12"/>
    </row>
    <row r="3" spans="1:7" x14ac:dyDescent="0.2">
      <c r="A3" s="32"/>
      <c r="B3" s="17" t="s">
        <v>0</v>
      </c>
      <c r="C3" s="18"/>
      <c r="D3" s="18"/>
      <c r="E3" s="18"/>
      <c r="F3" s="19"/>
      <c r="G3" s="59" t="s">
        <v>7</v>
      </c>
    </row>
    <row r="4" spans="1:7" ht="24.95" customHeight="1" x14ac:dyDescent="0.2">
      <c r="A4" s="3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60"/>
    </row>
    <row r="5" spans="1:7" x14ac:dyDescent="0.2">
      <c r="A5" s="34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48"/>
      <c r="B6" s="16"/>
      <c r="C6" s="16"/>
      <c r="D6" s="16"/>
      <c r="E6" s="16"/>
      <c r="F6" s="16"/>
      <c r="G6" s="16"/>
    </row>
    <row r="7" spans="1:7" x14ac:dyDescent="0.2">
      <c r="A7" s="30" t="s">
        <v>134</v>
      </c>
      <c r="B7" s="21">
        <v>4013947.37</v>
      </c>
      <c r="C7" s="21">
        <v>-51038.92</v>
      </c>
      <c r="D7" s="21">
        <v>3962908.45</v>
      </c>
      <c r="E7" s="21">
        <v>1985393.52</v>
      </c>
      <c r="F7" s="21">
        <v>1846984.61</v>
      </c>
      <c r="G7" s="21">
        <f>+D7-E7</f>
        <v>1977514.9300000002</v>
      </c>
    </row>
    <row r="8" spans="1:7" x14ac:dyDescent="0.2">
      <c r="A8" s="30" t="s">
        <v>135</v>
      </c>
      <c r="B8" s="21">
        <v>6152234.2999999998</v>
      </c>
      <c r="C8" s="21">
        <v>0</v>
      </c>
      <c r="D8" s="21">
        <v>6152234.2999999998</v>
      </c>
      <c r="E8" s="21">
        <v>4611643.87</v>
      </c>
      <c r="F8" s="21">
        <v>4123283.1</v>
      </c>
      <c r="G8" s="21">
        <f t="shared" ref="G8:G13" si="0">+D8-E8</f>
        <v>1540590.4299999997</v>
      </c>
    </row>
    <row r="9" spans="1:7" x14ac:dyDescent="0.2">
      <c r="A9" s="30" t="s">
        <v>136</v>
      </c>
      <c r="B9" s="21">
        <v>2147169.4300000002</v>
      </c>
      <c r="C9" s="21">
        <v>145154.76</v>
      </c>
      <c r="D9" s="21">
        <v>2292324.19</v>
      </c>
      <c r="E9" s="21">
        <v>1473576.65</v>
      </c>
      <c r="F9" s="21">
        <v>1332102.28</v>
      </c>
      <c r="G9" s="21">
        <f t="shared" si="0"/>
        <v>818747.54</v>
      </c>
    </row>
    <row r="10" spans="1:7" x14ac:dyDescent="0.2">
      <c r="A10" s="30" t="s">
        <v>137</v>
      </c>
      <c r="B10" s="21">
        <v>1128784.6000000001</v>
      </c>
      <c r="C10" s="21">
        <v>0</v>
      </c>
      <c r="D10" s="21">
        <v>1128784.6000000001</v>
      </c>
      <c r="E10" s="21">
        <v>803193.93</v>
      </c>
      <c r="F10" s="21">
        <v>717033.91</v>
      </c>
      <c r="G10" s="21">
        <f t="shared" si="0"/>
        <v>325590.67000000004</v>
      </c>
    </row>
    <row r="11" spans="1:7" x14ac:dyDescent="0.2">
      <c r="A11" s="30" t="s">
        <v>138</v>
      </c>
      <c r="B11" s="21">
        <v>4370610.96</v>
      </c>
      <c r="C11" s="21">
        <v>83485.2</v>
      </c>
      <c r="D11" s="21">
        <v>4454096.16</v>
      </c>
      <c r="E11" s="21">
        <v>3176971.32</v>
      </c>
      <c r="F11" s="21">
        <v>2801321.48</v>
      </c>
      <c r="G11" s="21">
        <f t="shared" si="0"/>
        <v>1277124.8400000003</v>
      </c>
    </row>
    <row r="12" spans="1:7" x14ac:dyDescent="0.2">
      <c r="A12" s="30" t="s">
        <v>81</v>
      </c>
      <c r="B12" s="6">
        <v>0</v>
      </c>
      <c r="C12" s="6">
        <v>0</v>
      </c>
      <c r="D12" s="21">
        <v>0</v>
      </c>
      <c r="E12" s="6">
        <v>0</v>
      </c>
      <c r="F12" s="6">
        <v>0</v>
      </c>
      <c r="G12" s="21">
        <f t="shared" si="0"/>
        <v>0</v>
      </c>
    </row>
    <row r="13" spans="1:7" x14ac:dyDescent="0.2">
      <c r="A13" s="30" t="s">
        <v>82</v>
      </c>
      <c r="B13" s="6">
        <v>0</v>
      </c>
      <c r="C13" s="6">
        <v>0</v>
      </c>
      <c r="D13" s="21">
        <v>0</v>
      </c>
      <c r="E13" s="6">
        <v>0</v>
      </c>
      <c r="F13" s="6">
        <v>0</v>
      </c>
      <c r="G13" s="21">
        <f t="shared" si="0"/>
        <v>0</v>
      </c>
    </row>
    <row r="14" spans="1:7" x14ac:dyDescent="0.2">
      <c r="A14" s="30" t="s">
        <v>83</v>
      </c>
      <c r="B14" s="6">
        <v>0</v>
      </c>
      <c r="C14" s="6">
        <v>0</v>
      </c>
      <c r="D14" s="21">
        <v>0</v>
      </c>
      <c r="E14" s="6">
        <v>0</v>
      </c>
      <c r="F14" s="6">
        <v>0</v>
      </c>
      <c r="G14" s="21">
        <f t="shared" ref="G14" si="1">+D14-E14</f>
        <v>0</v>
      </c>
    </row>
    <row r="15" spans="1:7" x14ac:dyDescent="0.2">
      <c r="A15" s="46"/>
      <c r="B15" s="7"/>
      <c r="C15" s="7"/>
      <c r="D15" s="7"/>
      <c r="E15" s="7"/>
      <c r="F15" s="7"/>
      <c r="G15" s="7"/>
    </row>
    <row r="16" spans="1:7" x14ac:dyDescent="0.2">
      <c r="A16" s="43" t="s">
        <v>77</v>
      </c>
      <c r="B16" s="29">
        <f>SUM(B7:B15)</f>
        <v>17812746.66</v>
      </c>
      <c r="C16" s="29">
        <f t="shared" ref="C16:G16" si="2">SUM(C7:C15)</f>
        <v>177601.04</v>
      </c>
      <c r="D16" s="29">
        <f t="shared" si="2"/>
        <v>17990347.699999999</v>
      </c>
      <c r="E16" s="29">
        <f t="shared" si="2"/>
        <v>12050779.290000001</v>
      </c>
      <c r="F16" s="29">
        <f t="shared" si="2"/>
        <v>10820725.380000001</v>
      </c>
      <c r="G16" s="29">
        <f t="shared" si="2"/>
        <v>5939568.4100000001</v>
      </c>
    </row>
    <row r="19" spans="1:7" ht="45" customHeight="1" x14ac:dyDescent="0.2">
      <c r="A19" s="56" t="s">
        <v>142</v>
      </c>
      <c r="B19" s="57"/>
      <c r="C19" s="57"/>
      <c r="D19" s="57"/>
      <c r="E19" s="57"/>
      <c r="F19" s="57"/>
      <c r="G19" s="58"/>
    </row>
    <row r="21" spans="1:7" x14ac:dyDescent="0.2">
      <c r="A21" s="32"/>
      <c r="B21" s="17" t="s">
        <v>0</v>
      </c>
      <c r="C21" s="18"/>
      <c r="D21" s="18"/>
      <c r="E21" s="18"/>
      <c r="F21" s="19"/>
      <c r="G21" s="59" t="s">
        <v>7</v>
      </c>
    </row>
    <row r="22" spans="1:7" ht="22.5" x14ac:dyDescent="0.2">
      <c r="A22" s="33" t="s">
        <v>1</v>
      </c>
      <c r="B22" s="3" t="s">
        <v>2</v>
      </c>
      <c r="C22" s="3" t="s">
        <v>3</v>
      </c>
      <c r="D22" s="3" t="s">
        <v>4</v>
      </c>
      <c r="E22" s="3" t="s">
        <v>5</v>
      </c>
      <c r="F22" s="3" t="s">
        <v>6</v>
      </c>
      <c r="G22" s="60"/>
    </row>
    <row r="23" spans="1:7" x14ac:dyDescent="0.2">
      <c r="A23" s="34"/>
      <c r="B23" s="4">
        <v>1</v>
      </c>
      <c r="C23" s="4">
        <v>2</v>
      </c>
      <c r="D23" s="4" t="s">
        <v>8</v>
      </c>
      <c r="E23" s="4">
        <v>4</v>
      </c>
      <c r="F23" s="4">
        <v>5</v>
      </c>
      <c r="G23" s="4" t="s">
        <v>9</v>
      </c>
    </row>
    <row r="24" spans="1:7" x14ac:dyDescent="0.2">
      <c r="A24" s="44"/>
      <c r="B24" s="13"/>
      <c r="C24" s="13"/>
      <c r="D24" s="13"/>
      <c r="E24" s="13"/>
      <c r="F24" s="13"/>
      <c r="G24" s="13"/>
    </row>
    <row r="25" spans="1:7" x14ac:dyDescent="0.2">
      <c r="A25" s="30" t="s">
        <v>84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</row>
    <row r="26" spans="1:7" x14ac:dyDescent="0.2">
      <c r="A26" s="30" t="s">
        <v>85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</row>
    <row r="27" spans="1:7" x14ac:dyDescent="0.2">
      <c r="A27" s="30" t="s">
        <v>86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</row>
    <row r="28" spans="1:7" x14ac:dyDescent="0.2">
      <c r="A28" s="30" t="s">
        <v>87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</row>
    <row r="29" spans="1:7" x14ac:dyDescent="0.2">
      <c r="A29" s="49"/>
      <c r="B29" s="15"/>
      <c r="C29" s="15"/>
      <c r="D29" s="15"/>
      <c r="E29" s="15"/>
      <c r="F29" s="15"/>
      <c r="G29" s="15"/>
    </row>
    <row r="30" spans="1:7" x14ac:dyDescent="0.2">
      <c r="A30" s="43" t="s">
        <v>77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</row>
    <row r="33" spans="1:7" ht="45" customHeight="1" x14ac:dyDescent="0.2">
      <c r="A33" s="56" t="s">
        <v>143</v>
      </c>
      <c r="B33" s="57"/>
      <c r="C33" s="57"/>
      <c r="D33" s="57"/>
      <c r="E33" s="57"/>
      <c r="F33" s="57"/>
      <c r="G33" s="58"/>
    </row>
    <row r="34" spans="1:7" x14ac:dyDescent="0.2">
      <c r="A34" s="32"/>
      <c r="B34" s="17" t="s">
        <v>0</v>
      </c>
      <c r="C34" s="18"/>
      <c r="D34" s="18"/>
      <c r="E34" s="18"/>
      <c r="F34" s="19"/>
      <c r="G34" s="59" t="s">
        <v>7</v>
      </c>
    </row>
    <row r="35" spans="1:7" ht="22.5" x14ac:dyDescent="0.2">
      <c r="A35" s="33" t="s">
        <v>1</v>
      </c>
      <c r="B35" s="3" t="s">
        <v>2</v>
      </c>
      <c r="C35" s="3" t="s">
        <v>3</v>
      </c>
      <c r="D35" s="3" t="s">
        <v>4</v>
      </c>
      <c r="E35" s="3" t="s">
        <v>5</v>
      </c>
      <c r="F35" s="3" t="s">
        <v>6</v>
      </c>
      <c r="G35" s="60"/>
    </row>
    <row r="36" spans="1:7" x14ac:dyDescent="0.2">
      <c r="A36" s="34"/>
      <c r="B36" s="4">
        <v>1</v>
      </c>
      <c r="C36" s="4">
        <v>2</v>
      </c>
      <c r="D36" s="4" t="s">
        <v>8</v>
      </c>
      <c r="E36" s="4">
        <v>4</v>
      </c>
      <c r="F36" s="4">
        <v>5</v>
      </c>
      <c r="G36" s="4" t="s">
        <v>9</v>
      </c>
    </row>
    <row r="37" spans="1:7" x14ac:dyDescent="0.2">
      <c r="A37" s="44"/>
      <c r="B37" s="13"/>
      <c r="C37" s="13"/>
      <c r="D37" s="13"/>
      <c r="E37" s="13"/>
      <c r="F37" s="13"/>
      <c r="G37" s="13"/>
    </row>
    <row r="38" spans="1:7" ht="22.5" x14ac:dyDescent="0.2">
      <c r="A38" s="45" t="s">
        <v>88</v>
      </c>
      <c r="B38" s="21">
        <v>17812746.66</v>
      </c>
      <c r="C38" s="21">
        <v>177601.04</v>
      </c>
      <c r="D38" s="21">
        <v>17990347.699999999</v>
      </c>
      <c r="E38" s="21">
        <v>12050779.289999999</v>
      </c>
      <c r="F38" s="21">
        <v>10820725.380000001</v>
      </c>
      <c r="G38" s="21">
        <f>+D38-E38</f>
        <v>5939568.4100000001</v>
      </c>
    </row>
    <row r="39" spans="1:7" x14ac:dyDescent="0.2">
      <c r="A39" s="45"/>
      <c r="B39" s="14"/>
      <c r="C39" s="14"/>
      <c r="D39" s="14"/>
      <c r="E39" s="14"/>
      <c r="F39" s="14"/>
      <c r="G39" s="14"/>
    </row>
    <row r="40" spans="1:7" x14ac:dyDescent="0.2">
      <c r="A40" s="45" t="s">
        <v>89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</row>
    <row r="41" spans="1:7" x14ac:dyDescent="0.2">
      <c r="A41" s="45"/>
      <c r="B41" s="14"/>
      <c r="C41" s="14"/>
      <c r="D41" s="14"/>
      <c r="E41" s="14"/>
      <c r="F41" s="14"/>
      <c r="G41" s="14"/>
    </row>
    <row r="42" spans="1:7" ht="22.5" x14ac:dyDescent="0.2">
      <c r="A42" s="45" t="s">
        <v>90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</row>
    <row r="43" spans="1:7" x14ac:dyDescent="0.2">
      <c r="A43" s="45"/>
      <c r="B43" s="14"/>
      <c r="C43" s="14"/>
      <c r="D43" s="14"/>
      <c r="E43" s="14"/>
      <c r="F43" s="14"/>
      <c r="G43" s="14"/>
    </row>
    <row r="44" spans="1:7" ht="22.5" x14ac:dyDescent="0.2">
      <c r="A44" s="45" t="s">
        <v>91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</row>
    <row r="45" spans="1:7" x14ac:dyDescent="0.2">
      <c r="A45" s="45"/>
      <c r="B45" s="14"/>
      <c r="C45" s="14"/>
      <c r="D45" s="14"/>
      <c r="E45" s="14"/>
      <c r="F45" s="14"/>
      <c r="G45" s="14"/>
    </row>
    <row r="46" spans="1:7" ht="22.5" x14ac:dyDescent="0.2">
      <c r="A46" s="45" t="s">
        <v>92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</row>
    <row r="47" spans="1:7" x14ac:dyDescent="0.2">
      <c r="A47" s="45"/>
      <c r="B47" s="14"/>
      <c r="C47" s="14"/>
      <c r="D47" s="14"/>
      <c r="E47" s="14"/>
      <c r="F47" s="14"/>
      <c r="G47" s="14"/>
    </row>
    <row r="48" spans="1:7" ht="22.5" x14ac:dyDescent="0.2">
      <c r="A48" s="45" t="s">
        <v>93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</row>
    <row r="49" spans="1:7" x14ac:dyDescent="0.2">
      <c r="A49" s="45"/>
      <c r="B49" s="14"/>
      <c r="C49" s="14"/>
      <c r="D49" s="14"/>
      <c r="E49" s="14"/>
      <c r="F49" s="14"/>
      <c r="G49" s="14"/>
    </row>
    <row r="50" spans="1:7" x14ac:dyDescent="0.2">
      <c r="A50" s="45" t="s">
        <v>94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</row>
    <row r="51" spans="1:7" x14ac:dyDescent="0.2">
      <c r="A51" s="46"/>
      <c r="B51" s="15"/>
      <c r="C51" s="15"/>
      <c r="D51" s="15"/>
      <c r="E51" s="15"/>
      <c r="F51" s="15"/>
      <c r="G51" s="15"/>
    </row>
    <row r="52" spans="1:7" x14ac:dyDescent="0.2">
      <c r="A52" s="47" t="s">
        <v>77</v>
      </c>
      <c r="B52" s="29">
        <f>SUM(B38:B51)</f>
        <v>17812746.66</v>
      </c>
      <c r="C52" s="29">
        <f t="shared" ref="C52:G52" si="3">SUM(C38:C51)</f>
        <v>177601.04</v>
      </c>
      <c r="D52" s="29">
        <f t="shared" si="3"/>
        <v>17990347.699999999</v>
      </c>
      <c r="E52" s="29">
        <f t="shared" si="3"/>
        <v>12050779.289999999</v>
      </c>
      <c r="F52" s="29">
        <f t="shared" si="3"/>
        <v>10820725.380000001</v>
      </c>
      <c r="G52" s="29">
        <f t="shared" si="3"/>
        <v>5939568.4100000001</v>
      </c>
    </row>
    <row r="54" spans="1:7" x14ac:dyDescent="0.2">
      <c r="A54" s="1" t="s">
        <v>131</v>
      </c>
    </row>
    <row r="59" spans="1:7" ht="12" x14ac:dyDescent="0.2">
      <c r="A59" s="25"/>
      <c r="B59" s="26"/>
      <c r="C59" s="26"/>
      <c r="D59" s="26"/>
      <c r="E59" s="27"/>
      <c r="F59" s="26"/>
    </row>
    <row r="60" spans="1:7" ht="48" x14ac:dyDescent="0.2">
      <c r="A60" s="28" t="s">
        <v>132</v>
      </c>
      <c r="B60" s="26"/>
      <c r="C60" s="26"/>
      <c r="D60" s="26"/>
      <c r="E60" s="28" t="s">
        <v>133</v>
      </c>
      <c r="F60" s="26"/>
    </row>
  </sheetData>
  <sheetProtection formatCells="0" formatColumns="0" formatRows="0" insertRows="0" deleteRows="0" autoFilter="0"/>
  <mergeCells count="6">
    <mergeCell ref="G3:G4"/>
    <mergeCell ref="G21:G22"/>
    <mergeCell ref="G34:G35"/>
    <mergeCell ref="A1:G1"/>
    <mergeCell ref="A19:G19"/>
    <mergeCell ref="A33:G33"/>
  </mergeCells>
  <printOptions horizontalCentered="1"/>
  <pageMargins left="0.31496062992125984" right="0" top="0.74803149606299213" bottom="0" header="0.31496062992125984" footer="0.31496062992125984"/>
  <pageSetup scale="75" orientation="portrait" r:id="rId1"/>
  <ignoredErrors>
    <ignoredError sqref="G7:G14 B16:G16 B52:G52 G38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51"/>
  <sheetViews>
    <sheetView showGridLines="0" zoomScaleNormal="100" workbookViewId="0">
      <selection activeCell="F27" sqref="F27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56" t="s">
        <v>144</v>
      </c>
      <c r="B1" s="61"/>
      <c r="C1" s="61"/>
      <c r="D1" s="61"/>
      <c r="E1" s="61"/>
      <c r="F1" s="61"/>
      <c r="G1" s="62"/>
    </row>
    <row r="2" spans="1:7" x14ac:dyDescent="0.2">
      <c r="A2" s="32"/>
      <c r="B2" s="17" t="s">
        <v>0</v>
      </c>
      <c r="C2" s="18"/>
      <c r="D2" s="18"/>
      <c r="E2" s="18"/>
      <c r="F2" s="19"/>
      <c r="G2" s="59" t="s">
        <v>7</v>
      </c>
    </row>
    <row r="3" spans="1:7" ht="24.95" customHeight="1" x14ac:dyDescent="0.2">
      <c r="A3" s="3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60"/>
    </row>
    <row r="4" spans="1:7" x14ac:dyDescent="0.2">
      <c r="A4" s="34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50"/>
      <c r="B5" s="5"/>
      <c r="C5" s="5"/>
      <c r="D5" s="5"/>
      <c r="E5" s="5"/>
      <c r="F5" s="5"/>
      <c r="G5" s="5"/>
    </row>
    <row r="6" spans="1:7" x14ac:dyDescent="0.2">
      <c r="A6" s="51" t="s">
        <v>95</v>
      </c>
      <c r="B6" s="22">
        <f>SUM(B7:B14)</f>
        <v>17812746.66</v>
      </c>
      <c r="C6" s="22">
        <f t="shared" ref="C6:F6" si="0">SUM(C7:C14)</f>
        <v>177601.04</v>
      </c>
      <c r="D6" s="22">
        <f t="shared" si="0"/>
        <v>17990347.699999999</v>
      </c>
      <c r="E6" s="22">
        <f t="shared" si="0"/>
        <v>12050779.289999999</v>
      </c>
      <c r="F6" s="22">
        <f t="shared" si="0"/>
        <v>10820725.380000001</v>
      </c>
      <c r="G6" s="22">
        <f>+D6-E6</f>
        <v>5939568.4100000001</v>
      </c>
    </row>
    <row r="7" spans="1:7" x14ac:dyDescent="0.2">
      <c r="A7" s="52" t="s">
        <v>96</v>
      </c>
      <c r="B7" s="21">
        <v>0</v>
      </c>
      <c r="C7" s="21">
        <v>0</v>
      </c>
      <c r="D7" s="21">
        <v>0</v>
      </c>
      <c r="E7" s="21">
        <v>0</v>
      </c>
      <c r="F7" s="21">
        <v>0</v>
      </c>
      <c r="G7" s="21">
        <f>+D7-E7</f>
        <v>0</v>
      </c>
    </row>
    <row r="8" spans="1:7" x14ac:dyDescent="0.2">
      <c r="A8" s="52" t="s">
        <v>97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f t="shared" ref="G8:G13" si="1">+D8-E8</f>
        <v>0</v>
      </c>
    </row>
    <row r="9" spans="1:7" x14ac:dyDescent="0.2">
      <c r="A9" s="52" t="s">
        <v>130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f t="shared" si="1"/>
        <v>0</v>
      </c>
    </row>
    <row r="10" spans="1:7" x14ac:dyDescent="0.2">
      <c r="A10" s="52" t="s">
        <v>98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f t="shared" si="1"/>
        <v>0</v>
      </c>
    </row>
    <row r="11" spans="1:7" x14ac:dyDescent="0.2">
      <c r="A11" s="52" t="s">
        <v>99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f t="shared" si="1"/>
        <v>0</v>
      </c>
    </row>
    <row r="12" spans="1:7" x14ac:dyDescent="0.2">
      <c r="A12" s="52" t="s">
        <v>100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f t="shared" si="1"/>
        <v>0</v>
      </c>
    </row>
    <row r="13" spans="1:7" x14ac:dyDescent="0.2">
      <c r="A13" s="52" t="s">
        <v>101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f t="shared" si="1"/>
        <v>0</v>
      </c>
    </row>
    <row r="14" spans="1:7" x14ac:dyDescent="0.2">
      <c r="A14" s="52" t="s">
        <v>36</v>
      </c>
      <c r="B14" s="21">
        <v>17812746.66</v>
      </c>
      <c r="C14" s="21">
        <v>177601.04</v>
      </c>
      <c r="D14" s="21">
        <v>17990347.699999999</v>
      </c>
      <c r="E14" s="21">
        <v>12050779.289999999</v>
      </c>
      <c r="F14" s="21">
        <v>10820725.380000001</v>
      </c>
      <c r="G14" s="21">
        <f>+D14-E14</f>
        <v>5939568.4100000001</v>
      </c>
    </row>
    <row r="15" spans="1:7" x14ac:dyDescent="0.2">
      <c r="A15" s="53"/>
      <c r="B15" s="6"/>
      <c r="C15" s="6"/>
      <c r="D15" s="6"/>
      <c r="E15" s="6"/>
      <c r="F15" s="6"/>
      <c r="G15" s="6"/>
    </row>
    <row r="16" spans="1:7" x14ac:dyDescent="0.2">
      <c r="A16" s="51" t="s">
        <v>102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">
      <c r="A17" s="52" t="s">
        <v>103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">
      <c r="A18" s="52" t="s">
        <v>104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">
      <c r="A19" s="52" t="s">
        <v>105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">
      <c r="A20" s="52" t="s">
        <v>106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">
      <c r="A21" s="52" t="s">
        <v>107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x14ac:dyDescent="0.2">
      <c r="A22" s="52" t="s">
        <v>108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">
      <c r="A23" s="52" t="s">
        <v>109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">
      <c r="A24" s="53"/>
      <c r="B24" s="6"/>
      <c r="C24" s="6"/>
      <c r="D24" s="6"/>
      <c r="E24" s="6"/>
      <c r="F24" s="6"/>
      <c r="G24" s="6"/>
    </row>
    <row r="25" spans="1:7" x14ac:dyDescent="0.2">
      <c r="A25" s="51" t="s">
        <v>110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2">
      <c r="A26" s="52" t="s">
        <v>111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">
      <c r="A27" s="52" t="s">
        <v>112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">
      <c r="A28" s="52" t="s">
        <v>113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</row>
    <row r="29" spans="1:7" x14ac:dyDescent="0.2">
      <c r="A29" s="52" t="s">
        <v>114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</row>
    <row r="30" spans="1:7" x14ac:dyDescent="0.2">
      <c r="A30" s="52" t="s">
        <v>115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</row>
    <row r="31" spans="1:7" x14ac:dyDescent="0.2">
      <c r="A31" s="52" t="s">
        <v>116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</row>
    <row r="32" spans="1:7" x14ac:dyDescent="0.2">
      <c r="A32" s="52" t="s">
        <v>117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</row>
    <row r="33" spans="1:7" x14ac:dyDescent="0.2">
      <c r="A33" s="52" t="s">
        <v>118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</row>
    <row r="34" spans="1:7" x14ac:dyDescent="0.2">
      <c r="A34" s="52" t="s">
        <v>119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</row>
    <row r="35" spans="1:7" x14ac:dyDescent="0.2">
      <c r="A35" s="53"/>
      <c r="B35" s="6"/>
      <c r="C35" s="6"/>
      <c r="D35" s="6"/>
      <c r="E35" s="6"/>
      <c r="F35" s="6"/>
      <c r="G35" s="6"/>
    </row>
    <row r="36" spans="1:7" x14ac:dyDescent="0.2">
      <c r="A36" s="51" t="s">
        <v>120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</row>
    <row r="37" spans="1:7" x14ac:dyDescent="0.2">
      <c r="A37" s="52" t="s">
        <v>121</v>
      </c>
      <c r="B37" s="21">
        <v>0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</row>
    <row r="38" spans="1:7" ht="22.5" x14ac:dyDescent="0.2">
      <c r="A38" s="52" t="s">
        <v>122</v>
      </c>
      <c r="B38" s="21">
        <v>0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</row>
    <row r="39" spans="1:7" x14ac:dyDescent="0.2">
      <c r="A39" s="52" t="s">
        <v>123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</row>
    <row r="40" spans="1:7" x14ac:dyDescent="0.2">
      <c r="A40" s="52" t="s">
        <v>124</v>
      </c>
      <c r="B40" s="21">
        <v>0</v>
      </c>
      <c r="C40" s="21">
        <v>0</v>
      </c>
      <c r="D40" s="21">
        <v>0</v>
      </c>
      <c r="E40" s="21">
        <v>0</v>
      </c>
      <c r="F40" s="21">
        <v>0</v>
      </c>
      <c r="G40" s="21">
        <v>0</v>
      </c>
    </row>
    <row r="41" spans="1:7" x14ac:dyDescent="0.2">
      <c r="A41" s="54"/>
      <c r="B41" s="6"/>
      <c r="C41" s="6"/>
      <c r="D41" s="6"/>
      <c r="E41" s="6"/>
      <c r="F41" s="6"/>
      <c r="G41" s="6"/>
    </row>
    <row r="42" spans="1:7" x14ac:dyDescent="0.2">
      <c r="A42" s="47" t="s">
        <v>77</v>
      </c>
      <c r="B42" s="29">
        <f>SUM(B6+B16+B25+B36)</f>
        <v>17812746.66</v>
      </c>
      <c r="C42" s="29">
        <f t="shared" ref="C42:G42" si="2">SUM(C6+C16+C25+C36)</f>
        <v>177601.04</v>
      </c>
      <c r="D42" s="29">
        <f t="shared" si="2"/>
        <v>17990347.699999999</v>
      </c>
      <c r="E42" s="29">
        <f t="shared" si="2"/>
        <v>12050779.289999999</v>
      </c>
      <c r="F42" s="29">
        <f t="shared" si="2"/>
        <v>10820725.380000001</v>
      </c>
      <c r="G42" s="29">
        <f t="shared" si="2"/>
        <v>5939568.4100000001</v>
      </c>
    </row>
    <row r="44" spans="1:7" x14ac:dyDescent="0.2">
      <c r="A44" s="31" t="s">
        <v>131</v>
      </c>
    </row>
    <row r="50" spans="1:6" ht="12" x14ac:dyDescent="0.2">
      <c r="A50" s="25"/>
      <c r="B50" s="26"/>
      <c r="C50" s="26"/>
      <c r="D50" s="26"/>
      <c r="E50" s="27"/>
      <c r="F50" s="26"/>
    </row>
    <row r="51" spans="1:6" ht="48" x14ac:dyDescent="0.2">
      <c r="A51" s="28" t="s">
        <v>132</v>
      </c>
      <c r="B51" s="26"/>
      <c r="C51" s="26"/>
      <c r="D51" s="26"/>
      <c r="E51" s="28" t="s">
        <v>133</v>
      </c>
      <c r="F51" s="26"/>
    </row>
  </sheetData>
  <sheetProtection formatCells="0" formatColumns="0" formatRows="0" autoFilter="0"/>
  <mergeCells count="2">
    <mergeCell ref="G2:G3"/>
    <mergeCell ref="A1:G1"/>
  </mergeCells>
  <printOptions horizontalCentered="1"/>
  <pageMargins left="0" right="0" top="0.35433070866141736" bottom="0" header="0.31496062992125984" footer="0.31496062992125984"/>
  <pageSetup scale="94" orientation="landscape" r:id="rId1"/>
  <ignoredErrors>
    <ignoredError sqref="B6:G13 B42:G42 G14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6aa8a68a-ab09-4ac8-a697-fdce915bc567"/>
    <ds:schemaRef ds:uri="0c865bf4-0f22-4e4d-b041-7b0c1657e5a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COG</vt:lpstr>
      <vt:lpstr>CTG</vt:lpstr>
      <vt:lpstr>CA</vt:lpstr>
      <vt:lpstr>CFG</vt:lpstr>
      <vt:lpstr>CA!Área_de_impresión</vt:lpstr>
      <vt:lpstr>CFG!Área_de_impresión</vt:lpstr>
      <vt:lpstr>COG!Área_de_impresión</vt:lpstr>
      <vt:lpstr>CTG!Área_de_impresión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Usuario de Windows</cp:lastModifiedBy>
  <cp:revision/>
  <cp:lastPrinted>2024-07-05T17:43:13Z</cp:lastPrinted>
  <dcterms:created xsi:type="dcterms:W3CDTF">2014-02-10T03:37:14Z</dcterms:created>
  <dcterms:modified xsi:type="dcterms:W3CDTF">2024-10-02T23:10:12Z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